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1"/>
  </bookViews>
  <sheets>
    <sheet name="武器" sheetId="1" r:id="rId1"/>
    <sheet name="武器リスト" sheetId="2" r:id="rId2"/>
    <sheet name="防具リスト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<sst xmlns="http://schemas.openxmlformats.org/spreadsheetml/2006/main" count="1293" uniqueCount="521">
  <si>
    <t>R3</t>
  </si>
  <si>
    <t>ジン</t>
  </si>
  <si>
    <t>デニス</t>
  </si>
  <si>
    <t>クリス</t>
  </si>
  <si>
    <t>アストロ</t>
  </si>
  <si>
    <t>リタ</t>
  </si>
  <si>
    <t>パミル</t>
  </si>
  <si>
    <t>キエサ</t>
  </si>
  <si>
    <t>リュウ</t>
  </si>
  <si>
    <t>属性</t>
  </si>
  <si>
    <t>ランク</t>
  </si>
  <si>
    <t>PW</t>
  </si>
  <si>
    <t>IQ</t>
  </si>
  <si>
    <t>R4</t>
  </si>
  <si>
    <t>R5</t>
  </si>
  <si>
    <t>電気</t>
  </si>
  <si>
    <t>熱射</t>
  </si>
  <si>
    <t>R2</t>
  </si>
  <si>
    <t>重力</t>
  </si>
  <si>
    <t>絶対0度</t>
  </si>
  <si>
    <t>凍結</t>
  </si>
  <si>
    <t>腐食</t>
  </si>
  <si>
    <t>要PW</t>
  </si>
  <si>
    <t>要IQ</t>
  </si>
  <si>
    <t>ルフトバズーカ</t>
  </si>
  <si>
    <t>こうそくけん</t>
  </si>
  <si>
    <t>セラミブーメラン</t>
  </si>
  <si>
    <t>特殊</t>
  </si>
  <si>
    <t>波動</t>
  </si>
  <si>
    <t>ニクロムソード</t>
  </si>
  <si>
    <t>ソリッドバズーカ</t>
  </si>
  <si>
    <t>はくねつけん</t>
  </si>
  <si>
    <t>ちょうでんけん</t>
  </si>
  <si>
    <t>ソニックバズーカ</t>
  </si>
  <si>
    <t>スパークサーベル×2</t>
  </si>
  <si>
    <t>エレキスティック×4</t>
  </si>
  <si>
    <t>イオンバズーカ</t>
  </si>
  <si>
    <t>なし</t>
  </si>
  <si>
    <t>せきかバズーカ</t>
  </si>
  <si>
    <t>スパークサーベル×2</t>
  </si>
  <si>
    <t>ふしょくライフル+スパークサーベル</t>
  </si>
  <si>
    <t>ニクロムソード</t>
  </si>
  <si>
    <t>こうそくけん</t>
  </si>
  <si>
    <t>ウィルスバズーカ</t>
  </si>
  <si>
    <t>セラミブーメラン</t>
  </si>
  <si>
    <t>ゾルバズーカ</t>
  </si>
  <si>
    <t>ソリッドバズーカ</t>
  </si>
  <si>
    <t>ルフトバズーカ</t>
  </si>
  <si>
    <t>せきかバズーカ</t>
  </si>
  <si>
    <t>(おんぱじゅう+エレキスティック)+スパークサーベル</t>
  </si>
  <si>
    <t>(バトルナイフ×2+エレキスティック)+スパークサーベル</t>
  </si>
  <si>
    <t>ベータバズーカ</t>
  </si>
  <si>
    <t>((ソニックナイフ+ニードルガン)＋エレキスティック)＋(エレキスティック×2)</t>
  </si>
  <si>
    <t>スパークサーベル</t>
  </si>
  <si>
    <t>ヒートサーベル</t>
  </si>
  <si>
    <t>プラズマガン</t>
  </si>
  <si>
    <t>ビームソード</t>
  </si>
  <si>
    <t>フリーズライフル</t>
  </si>
  <si>
    <t>ふしょくライフル</t>
  </si>
  <si>
    <t>カッターリング</t>
  </si>
  <si>
    <t>ファイアガン</t>
  </si>
  <si>
    <t>コーンタウン</t>
  </si>
  <si>
    <t>ポテトタウン</t>
  </si>
  <si>
    <t>おんぱじゅう</t>
  </si>
  <si>
    <t>R2</t>
  </si>
  <si>
    <t>エレキスティック</t>
  </si>
  <si>
    <t>ほうねつナイフ</t>
  </si>
  <si>
    <t>ビームサーベル</t>
  </si>
  <si>
    <t>せきかじゅう</t>
  </si>
  <si>
    <t>どくばりじゅう</t>
  </si>
  <si>
    <t>メタルソーサー</t>
  </si>
  <si>
    <t>フリーズガン</t>
  </si>
  <si>
    <t>ようえきじゅう</t>
  </si>
  <si>
    <t>さいきんじゅう</t>
  </si>
  <si>
    <t>単</t>
  </si>
  <si>
    <t>全</t>
  </si>
  <si>
    <t>R1</t>
  </si>
  <si>
    <t>バトルナイフ</t>
  </si>
  <si>
    <t>セラミナイフ</t>
  </si>
  <si>
    <t>ソニックナイフ</t>
  </si>
  <si>
    <t>アイスガン</t>
  </si>
  <si>
    <t>オキシドガン</t>
  </si>
  <si>
    <t>セラミソーサー</t>
  </si>
  <si>
    <t>でんじガン</t>
  </si>
  <si>
    <t>コロナじゅう</t>
  </si>
  <si>
    <t>ニードルガン</t>
  </si>
  <si>
    <t>ソリッドガン</t>
  </si>
  <si>
    <t>アッシドガン</t>
  </si>
  <si>
    <t>ソーラーガン</t>
  </si>
  <si>
    <t>サテライトベース</t>
  </si>
  <si>
    <t>オレンジタウン</t>
  </si>
  <si>
    <t>セラミシティ</t>
  </si>
  <si>
    <t>オゾンシティ</t>
  </si>
  <si>
    <t>アルファライフル</t>
  </si>
  <si>
    <t>ヒートライフル</t>
  </si>
  <si>
    <t>ぶんしライフル</t>
  </si>
  <si>
    <t>とうけつライフル</t>
  </si>
  <si>
    <t>オキシドライフル</t>
  </si>
  <si>
    <t>イオンライフル</t>
  </si>
  <si>
    <t>R4</t>
  </si>
  <si>
    <t>プラズマソード</t>
  </si>
  <si>
    <t>ソリッドバズーカ</t>
  </si>
  <si>
    <t>ベータバズーカ</t>
  </si>
  <si>
    <t>ソニックバズーカ</t>
  </si>
  <si>
    <t>ウィルスバズーカ</t>
  </si>
  <si>
    <t>イオンバズーカ</t>
  </si>
  <si>
    <t>R5</t>
  </si>
  <si>
    <t>ちょうでんけん</t>
  </si>
  <si>
    <t>はくねつけん</t>
  </si>
  <si>
    <t>ばくれつけん</t>
  </si>
  <si>
    <t>フリーズほう</t>
  </si>
  <si>
    <t>ウィルスほう</t>
  </si>
  <si>
    <t>メタルブーメラン</t>
  </si>
  <si>
    <t>ガンマーほう</t>
  </si>
  <si>
    <t>ガンマーほう</t>
  </si>
  <si>
    <t>コロイドほう</t>
  </si>
  <si>
    <t>コロイドほう</t>
  </si>
  <si>
    <t>りゅうしほう</t>
  </si>
  <si>
    <t>りゅうしほう</t>
  </si>
  <si>
    <t>ブリザードほう</t>
  </si>
  <si>
    <t>ブリザードほう</t>
  </si>
  <si>
    <t>ルフトキャノン</t>
  </si>
  <si>
    <t>ルフトキャノン</t>
  </si>
  <si>
    <t>クリスタルほう</t>
  </si>
  <si>
    <t>クリスタルほう</t>
  </si>
  <si>
    <t>R6</t>
  </si>
  <si>
    <t>????</t>
  </si>
  <si>
    <t>かでんしほう</t>
  </si>
  <si>
    <t>コロナほう</t>
  </si>
  <si>
    <t>じゅうりょくほう</t>
  </si>
  <si>
    <t>ぜったい0どほう</t>
  </si>
  <si>
    <t>ちょうでんけん</t>
  </si>
  <si>
    <t>ウィルスほう</t>
  </si>
  <si>
    <t>EXP</t>
  </si>
  <si>
    <t>コロナ</t>
  </si>
  <si>
    <t>かでん</t>
  </si>
  <si>
    <t>?</t>
  </si>
  <si>
    <t>ATK</t>
  </si>
  <si>
    <t>回数</t>
  </si>
  <si>
    <t>保障</t>
  </si>
  <si>
    <t>BP</t>
  </si>
  <si>
    <t>威力</t>
  </si>
  <si>
    <t>ショップ</t>
  </si>
  <si>
    <t>かでんしほうは外れやすいので、実際の攻撃回数は11～12程度</t>
  </si>
  <si>
    <t>価格</t>
  </si>
  <si>
    <t>スパークサーベル</t>
  </si>
  <si>
    <t>エレキスティック</t>
  </si>
  <si>
    <t>ロボスパーク</t>
  </si>
  <si>
    <t>メカスパーク</t>
  </si>
  <si>
    <t>メカソニック</t>
  </si>
  <si>
    <t>ロボソニック</t>
  </si>
  <si>
    <t>ロボファイア</t>
  </si>
  <si>
    <t>メカファイア</t>
  </si>
  <si>
    <t>メカフリーズ</t>
  </si>
  <si>
    <t>ロボフリーズ</t>
  </si>
  <si>
    <t>イシスメット</t>
  </si>
  <si>
    <t>ナバホメット</t>
  </si>
  <si>
    <t>アイアンアーム</t>
  </si>
  <si>
    <t>ランバダアーム</t>
  </si>
  <si>
    <t>イージーレッグ</t>
  </si>
  <si>
    <t>ミューレッグ</t>
  </si>
  <si>
    <t>ソルボーグボディ</t>
  </si>
  <si>
    <t>レフレックスーツ</t>
  </si>
  <si>
    <t>シャトルボディ</t>
  </si>
  <si>
    <t>バリアグローブ</t>
  </si>
  <si>
    <t>頭</t>
  </si>
  <si>
    <t>腕</t>
  </si>
  <si>
    <t>足</t>
  </si>
  <si>
    <t>体</t>
  </si>
  <si>
    <t>全身</t>
  </si>
  <si>
    <t>ジン</t>
  </si>
  <si>
    <t>デニス</t>
  </si>
  <si>
    <t>キエサ</t>
  </si>
  <si>
    <t>アストロ</t>
  </si>
  <si>
    <t>クリス</t>
  </si>
  <si>
    <t>パミル</t>
  </si>
  <si>
    <t>リタ</t>
  </si>
  <si>
    <t>リュウ</t>
  </si>
  <si>
    <t>防御</t>
  </si>
  <si>
    <r>
      <t>A</t>
    </r>
    <r>
      <rPr>
        <sz val="11"/>
        <rFont val="ＭＳ Ｐゴシック"/>
        <family val="0"/>
      </rPr>
      <t>LL</t>
    </r>
  </si>
  <si>
    <t>値段</t>
  </si>
  <si>
    <t>眠り</t>
  </si>
  <si>
    <t>麻痺</t>
  </si>
  <si>
    <t>混乱</t>
  </si>
  <si>
    <t>貧血</t>
  </si>
  <si>
    <t>骨抜き</t>
  </si>
  <si>
    <t>○</t>
  </si>
  <si>
    <t>×</t>
  </si>
  <si>
    <t>ガイアシリーズ</t>
  </si>
  <si>
    <t>合計</t>
  </si>
  <si>
    <t>ガイアメット</t>
  </si>
  <si>
    <t>ガイアアーム</t>
  </si>
  <si>
    <t>ガイアボディ</t>
  </si>
  <si>
    <t>ガイアレッグ</t>
  </si>
  <si>
    <t>計算</t>
  </si>
  <si>
    <t>セラミシリーズ</t>
  </si>
  <si>
    <t>セラミメット</t>
  </si>
  <si>
    <t>セラミアーム</t>
  </si>
  <si>
    <t>セラミボディ</t>
  </si>
  <si>
    <t>セラミレッグ</t>
  </si>
  <si>
    <t>チタンシリーズ</t>
  </si>
  <si>
    <t>チタンメット</t>
  </si>
  <si>
    <t>チタンアーム</t>
  </si>
  <si>
    <t>チタンボディ</t>
  </si>
  <si>
    <t>チタンレッグ</t>
  </si>
  <si>
    <t>アルミナシリーズ</t>
  </si>
  <si>
    <t>アルミナメット</t>
  </si>
  <si>
    <t>アルミナアーム</t>
  </si>
  <si>
    <t>アルミナボディ</t>
  </si>
  <si>
    <t>アルミナレッグ</t>
  </si>
  <si>
    <t>シリコンシリーズ</t>
  </si>
  <si>
    <t>ラバーシリーズ</t>
  </si>
  <si>
    <t>シリコンメット</t>
  </si>
  <si>
    <t>シリコンアーム</t>
  </si>
  <si>
    <t>シリコンボディ</t>
  </si>
  <si>
    <t>シリコンレッグ</t>
  </si>
  <si>
    <t>ラバーメット</t>
  </si>
  <si>
    <t>ラバーアーム</t>
  </si>
  <si>
    <t>ラバーボディ</t>
  </si>
  <si>
    <t>ラバーレッグ</t>
  </si>
  <si>
    <t>オロオロ</t>
  </si>
  <si>
    <t>メラメラ</t>
  </si>
  <si>
    <t>パニックになる</t>
  </si>
  <si>
    <t>?</t>
  </si>
  <si>
    <t>能力が使えない</t>
  </si>
  <si>
    <t>受けるダメージが25%UP</t>
  </si>
  <si>
    <t>性</t>
  </si>
  <si>
    <t>電気</t>
  </si>
  <si>
    <t>熱射</t>
  </si>
  <si>
    <t>波動</t>
  </si>
  <si>
    <t>凍結</t>
  </si>
  <si>
    <t>腐食</t>
  </si>
  <si>
    <t>特殊</t>
  </si>
  <si>
    <t>熱</t>
  </si>
  <si>
    <t>波</t>
  </si>
  <si>
    <t>凍</t>
  </si>
  <si>
    <t>腐</t>
  </si>
  <si>
    <t>特</t>
  </si>
  <si>
    <t>電</t>
  </si>
  <si>
    <t>単体</t>
  </si>
  <si>
    <t>全体</t>
  </si>
  <si>
    <t>荷電</t>
  </si>
  <si>
    <t>絶対</t>
  </si>
  <si>
    <t>コロナ</t>
  </si>
  <si>
    <t>セラミブーメラン</t>
  </si>
  <si>
    <t>ソーラーガン</t>
  </si>
  <si>
    <t>おんぱじゅう</t>
  </si>
  <si>
    <t>どくばりじゅう</t>
  </si>
  <si>
    <t>ヒートサーベル</t>
  </si>
  <si>
    <t>ほうねつナイフ</t>
  </si>
  <si>
    <t>エレキスティック</t>
  </si>
  <si>
    <t>アッシドガン</t>
  </si>
  <si>
    <t>ニクロムソード</t>
  </si>
  <si>
    <t>アルファライフル</t>
  </si>
  <si>
    <t>ちょうでんけん</t>
  </si>
  <si>
    <t>ファイアガン</t>
  </si>
  <si>
    <t>せきかじゅう</t>
  </si>
  <si>
    <t>ファイアガン</t>
  </si>
  <si>
    <t>かでんしほう</t>
  </si>
  <si>
    <t>コロナほう</t>
  </si>
  <si>
    <t>じゅうりょくほう</t>
  </si>
  <si>
    <t>ぜったい0どほう</t>
  </si>
  <si>
    <t>キエサ</t>
  </si>
  <si>
    <t>アストロ</t>
  </si>
  <si>
    <t>クリス</t>
  </si>
  <si>
    <t>ジン</t>
  </si>
  <si>
    <t>リュウ</t>
  </si>
  <si>
    <t>パミル</t>
  </si>
  <si>
    <t>はくねつけん</t>
  </si>
  <si>
    <t>スパークサーベル</t>
  </si>
  <si>
    <t>ビームサーベル</t>
  </si>
  <si>
    <t>りゅうしほう</t>
  </si>
  <si>
    <t>ルフトバズーカ</t>
  </si>
  <si>
    <t>ソニックバズーカ</t>
  </si>
  <si>
    <t>イオンバズーカ</t>
  </si>
  <si>
    <t>イオンバズーカ</t>
  </si>
  <si>
    <t>ぜったい0どほう</t>
  </si>
  <si>
    <t>アルファバズーカ</t>
  </si>
  <si>
    <t>デニム</t>
  </si>
  <si>
    <t>予備</t>
  </si>
  <si>
    <t>クリス</t>
  </si>
  <si>
    <t>ジン</t>
  </si>
  <si>
    <t>アストロ</t>
  </si>
  <si>
    <t>その他</t>
  </si>
  <si>
    <t>ルフトバズーカ</t>
  </si>
  <si>
    <t>とうけつライフル</t>
  </si>
  <si>
    <t>gつaaa aaa(c)q auab</t>
  </si>
  <si>
    <t>をなAAら AAA(C)Q AXAB</t>
  </si>
  <si>
    <t>をひAAら AAA(C)Q AえAB</t>
  </si>
  <si>
    <t>４ソABA AQA(C)Q AらAAき ABAA</t>
  </si>
  <si>
    <t>５タABA AQA(C)Q AりAAき ACAA</t>
  </si>
  <si>
    <t>７ナABA AQA(C)Q AをAAき AEAA</t>
  </si>
  <si>
    <t>AニABA AQA(C)Q AんAAき AHAA</t>
  </si>
  <si>
    <t>MモABA AQA(C)Q AケAAき ATAA</t>
  </si>
  <si>
    <t>けEAAA AQA(C)Q AモAAき AたAA</t>
  </si>
  <si>
    <t>2EEAAA AQA(C)Q AモAAき A9AA</t>
  </si>
  <si>
    <t>4HAAA AQA(C)Q AユAAき BBAA</t>
  </si>
  <si>
    <t>5あAAA AQA(c)Q BBAAき BBAA</t>
  </si>
  <si>
    <t>とわわふわらざととと</t>
  </si>
  <si>
    <t>とととととはらととと</t>
  </si>
  <si>
    <t>とととざとととととら</t>
  </si>
  <si>
    <t>ふとととととささわふ</t>
  </si>
  <si>
    <t>ふわらふわらやつとと</t>
  </si>
  <si>
    <t>ざはとつととずずとら</t>
  </si>
  <si>
    <t>ふとととととしごふ0</t>
  </si>
  <si>
    <t>やららふわことくとと</t>
  </si>
  <si>
    <t>ふとととと7ららとと</t>
  </si>
  <si>
    <t>ざととやとととととら</t>
  </si>
  <si>
    <t>がとととととぐうやら</t>
  </si>
  <si>
    <t>わらいふわらざやとと</t>
  </si>
  <si>
    <t>ふはととはとら９とと</t>
  </si>
  <si>
    <t>ざとととふととととら</t>
  </si>
  <si>
    <t>がとととととめ９やぐ</t>
  </si>
  <si>
    <t>ざいいふわがらことと</t>
  </si>
  <si>
    <t>ふとととはとら９とく</t>
  </si>
  <si>
    <t>ざと９つふとずずとら</t>
  </si>
  <si>
    <t>がといらととし１とお</t>
  </si>
  <si>
    <t>ざいいふわわ６ざとと</t>
  </si>
  <si>
    <t>わはととは７ら９とく</t>
  </si>
  <si>
    <t>ざ７９やふととととら</t>
  </si>
  <si>
    <t>がといらととめこやろ</t>
  </si>
  <si>
    <t>ざいいふわわ６くとと</t>
  </si>
  <si>
    <t>つはととは７ら９とく</t>
  </si>
  <si>
    <t>ざず９とふととととら</t>
  </si>
  <si>
    <t>がといらととげ１ふな</t>
  </si>
  <si>
    <t>ざいいふわこやくとと</t>
  </si>
  <si>
    <t>つはととは７らことく</t>
  </si>
  <si>
    <t>ざは９とやととととら</t>
  </si>
  <si>
    <t>がとい９ととゆはふ３</t>
  </si>
  <si>
    <t>？クかプ？</t>
  </si>
  <si>
    <t>オ？テ？？</t>
  </si>
  <si>
    <t>ヤ？プ？？</t>
  </si>
  <si>
    <t>ア？ポ？？</t>
  </si>
  <si>
    <t>プ？ウ？？</t>
  </si>
  <si>
    <t>ジ？ア？？</t>
  </si>
  <si>
    <t>ざいいふわらとくとと</t>
  </si>
  <si>
    <t>１７ととは７ぜつとく</t>
  </si>
  <si>
    <t>しわ９ふぜととととら</t>
  </si>
  <si>
    <t>がといをととごはとひ</t>
  </si>
  <si>
    <t>ざいいふわらぜくとと</t>
  </si>
  <si>
    <t>ざいいふわらぜくとと</t>
  </si>
  <si>
    <t>つ７ととは７ぜつとく</t>
  </si>
  <si>
    <t>しあいやとととととる</t>
  </si>
  <si>
    <t>いといをとこぐうと４</t>
  </si>
  <si>
    <t>ジ？ヤチジ</t>
  </si>
  <si>
    <t>つ７ととは７ぜつやと</t>
  </si>
  <si>
    <t>７はとつふとずずとだ</t>
  </si>
  <si>
    <t>いとと７ととでけわさ</t>
  </si>
  <si>
    <t>でいやふわげざでとと</t>
  </si>
  <si>
    <t>つ７とは７とぜつわと</t>
  </si>
  <si>
    <t>７７ととわととととだ</t>
  </si>
  <si>
    <t>をとと７ととひこや７</t>
  </si>
  <si>
    <t>くい９ふわだとらとと</t>
  </si>
  <si>
    <t>つ７とと７ずぜつざと</t>
  </si>
  <si>
    <t>７ととつざとずずとだ</t>
  </si>
  <si>
    <t>をはと７ととてこやな</t>
  </si>
  <si>
    <t>くい９ふわはとざとと</t>
  </si>
  <si>
    <t>つ７とざずぢぜつざと</t>
  </si>
  <si>
    <t>７ととわざととととだ</t>
  </si>
  <si>
    <t>をはと７ととまらふつ</t>
  </si>
  <si>
    <t>プ？ジ？？</t>
  </si>
  <si>
    <t>１９ふめわ７とくやと</t>
  </si>
  <si>
    <t>ま７は４と６ぜつざと</t>
  </si>
  <si>
    <t>ずはとざざ９とととだ</t>
  </si>
  <si>
    <t>ほはと７とと５でとえ</t>
  </si>
  <si>
    <t>１９ふめわおとくやと</t>
  </si>
  <si>
    <t>３７は４と６とつざ１</t>
  </si>
  <si>
    <t>んはととでことととる</t>
  </si>
  <si>
    <t>ほはつじとと０くやじ</t>
  </si>
  <si>
    <t>こ６６うわおざつざと</t>
  </si>
  <si>
    <t>しずはともえふつ６と</t>
  </si>
  <si>
    <t>ずずとやくことととる</t>
  </si>
  <si>
    <t>ほはと７ととさちやき</t>
  </si>
  <si>
    <t>こ６６うわおざふざと</t>
  </si>
  <si>
    <t>しずはとものふつ６と</t>
  </si>
  <si>
    <t>７ずととくことととる</t>
  </si>
  <si>
    <t>ほはと７ととしむとめ</t>
  </si>
  <si>
    <t>こ６６うわおざらでと</t>
  </si>
  <si>
    <t>まずはもとのふつらと</t>
  </si>
  <si>
    <t>ずずとやがことととる</t>
  </si>
  <si>
    <t>ほはと７ととぐてわ０</t>
  </si>
  <si>
    <t>こ６６うわおざこでと</t>
  </si>
  <si>
    <t>３ずはも７えふつがと</t>
  </si>
  <si>
    <t>ずずとやぜことととる</t>
  </si>
  <si>
    <t>ほはと７ととしをとら</t>
  </si>
  <si>
    <t>こ６６うわおざふでと</t>
  </si>
  <si>
    <t>だずはも７のでつぜと</t>
  </si>
  <si>
    <t>ずずとざ１ことととる</t>
  </si>
  <si>
    <t>ほはと７ととふ７やぬ</t>
  </si>
  <si>
    <t>つ６１うわ７とふ６と</t>
  </si>
  <si>
    <t>すとはではのでつ１と</t>
  </si>
  <si>
    <t>ず７とふ９ことととぐ</t>
  </si>
  <si>
    <t>ほはぜ７ととこはわぢ</t>
  </si>
  <si>
    <t>tu</t>
  </si>
  <si>
    <t>つ６１うわゆとら６と</t>
  </si>
  <si>
    <t>まずはも７のとつ９と</t>
  </si>
  <si>
    <t>ずずとふいことととる</t>
  </si>
  <si>
    <t>ほはと７ととす１やひ</t>
  </si>
  <si>
    <t>つ６１うわ７ざいくと</t>
  </si>
  <si>
    <t>どとはも７ろとつ９と</t>
  </si>
  <si>
    <t>ずずとやこことととる</t>
  </si>
  <si>
    <t>ほは９７ととめいふち</t>
  </si>
  <si>
    <t>と３１うわ７らざらと</t>
  </si>
  <si>
    <t>どとはち７えとつ９と</t>
  </si>
  <si>
    <t>ほは９７ととめいと９</t>
  </si>
  <si>
    <t>と３１うわ７らこがと</t>
  </si>
  <si>
    <t>へとはちずろとつ９と</t>
  </si>
  <si>
    <t>ほは９７ととめいわ９</t>
  </si>
  <si>
    <t>と３１うわ７らこがと</t>
  </si>
  <si>
    <t>どとはちずろとつ９と</t>
  </si>
  <si>
    <t>ほは９７ととめいわら</t>
  </si>
  <si>
    <t>と３１うわ７らとぜと</t>
  </si>
  <si>
    <t>どとはちず６わつ９と</t>
  </si>
  <si>
    <t>８ずとやこことととる</t>
  </si>
  <si>
    <t>ほはつ７ととぜ９わ３</t>
  </si>
  <si>
    <t>と３１うわ７らや１と</t>
  </si>
  <si>
    <t>どとはちずのわつ９と</t>
  </si>
  <si>
    <t>ほはつ７ととぜ９ふわ</t>
  </si>
  <si>
    <t>ふは１０わおらわふと</t>
  </si>
  <si>
    <t>８ずとやこことととま</t>
  </si>
  <si>
    <t>ほはつ７ととぜ９とぢ</t>
  </si>
  <si>
    <t>どとはち７えくま９つ</t>
  </si>
  <si>
    <t>ふは１０わおらでやと</t>
  </si>
  <si>
    <t>どとはち７えくま９つ</t>
  </si>
  <si>
    <t>ほはつ７とはぜ９と５</t>
  </si>
  <si>
    <t>やはと０わずら９ざと</t>
  </si>
  <si>
    <t>ごははち７のくま９つ</t>
  </si>
  <si>
    <t>ほはつ７とはぜ９やわ</t>
  </si>
  <si>
    <t>やはと０わずらがでと</t>
  </si>
  <si>
    <t>へははちずのくま９つ</t>
  </si>
  <si>
    <t>ほはつ７とはぜ９とつ</t>
  </si>
  <si>
    <t>やはと０わずらいらと</t>
  </si>
  <si>
    <t>どははちとろくま９つ</t>
  </si>
  <si>
    <t>ほはつ７とはぜ９ふづ</t>
  </si>
  <si>
    <t>やはと０わずら６らと</t>
  </si>
  <si>
    <t>どははちはのくま９つ</t>
  </si>
  <si>
    <t>ほはつ７とはぜ９とせ</t>
  </si>
  <si>
    <t>わはで０わづ９８９と</t>
  </si>
  <si>
    <t>をは７でずえくま９つ</t>
  </si>
  <si>
    <t>８はとやこことととま</t>
  </si>
  <si>
    <t>ほはつ７とはぜ９とう</t>
  </si>
  <si>
    <t>わはで０わづ９でいと</t>
  </si>
  <si>
    <t>じは７ではえくま９つ</t>
  </si>
  <si>
    <t>ほはつ７とはぜ９ふわ</t>
  </si>
  <si>
    <t>わはで０わづ９らこと</t>
  </si>
  <si>
    <t>ごは７ででえくま９つ</t>
  </si>
  <si>
    <t>ほはつ７とはぜ９ふ９</t>
  </si>
  <si>
    <t>わはでおわづ９９とと</t>
  </si>
  <si>
    <t>ごは７で７６くど９つ</t>
  </si>
  <si>
    <t>ほはつ７とはぜ９やな</t>
  </si>
  <si>
    <t>わがで０わづ９くやと</t>
  </si>
  <si>
    <t>どは７ではのくど９つ</t>
  </si>
  <si>
    <t>ほはつ７とはぜ９とぐ</t>
  </si>
  <si>
    <t>わはで０わづ９つわと</t>
  </si>
  <si>
    <t>どは７では６くど９つ</t>
  </si>
  <si>
    <t>８ずとやこおとととま</t>
  </si>
  <si>
    <t>ほはつ７とはぜ９とげ</t>
  </si>
  <si>
    <t>わはで０わづ９わざと</t>
  </si>
  <si>
    <t>どは７で７ろくど９つ</t>
  </si>
  <si>
    <t>ほはつ７とはぜ９わが</t>
  </si>
  <si>
    <t>わはで０わづ９や６と</t>
  </si>
  <si>
    <t>どは７で７６くど９つ</t>
  </si>
  <si>
    <t>ほはつ７とはぜ９やむ</t>
  </si>
  <si>
    <t>わはで０わづ９９がと</t>
  </si>
  <si>
    <t>どは７でずのくど９つ</t>
  </si>
  <si>
    <t>ほはつ７とはぜ９と９</t>
  </si>
  <si>
    <t>わはで０わづ９い１と</t>
  </si>
  <si>
    <t>へは７でとのくど９つ</t>
  </si>
  <si>
    <t>８ずとやこことととも</t>
  </si>
  <si>
    <t>ほはつ７とはぜ９ふぜ</t>
  </si>
  <si>
    <t>わはで０わづ９こいと</t>
  </si>
  <si>
    <t>へは７でとえつまいと</t>
  </si>
  <si>
    <t>ずずととつことととま</t>
  </si>
  <si>
    <t>ほは７ずとはの４８じ</t>
  </si>
  <si>
    <t>わはで０わづ９ふらと</t>
  </si>
  <si>
    <t>じは７でずのつどいや</t>
  </si>
  <si>
    <t>ずずとやつことととま</t>
  </si>
  <si>
    <t>ほはずずとはへひずら</t>
  </si>
  <si>
    <t>わはで０わづ９こぜと</t>
  </si>
  <si>
    <t>じは７で７えつどいや</t>
  </si>
  <si>
    <t>ほはずずとはへひあの</t>
  </si>
  <si>
    <t>ざ４で０わず９こ９と</t>
  </si>
  <si>
    <t>ど７７でずのつどいや</t>
  </si>
  <si>
    <t>ほはずずとはへひ８と</t>
  </si>
  <si>
    <t>とわわふわとぜつとと</t>
  </si>
  <si>
    <t>とはととととらととと</t>
  </si>
  <si>
    <t>とととふとととととら</t>
  </si>
  <si>
    <t>ふととととと７ぬとふ</t>
  </si>
  <si>
    <t>ふわわふわとぜわとと</t>
  </si>
  <si>
    <t>とはとととはらととと</t>
  </si>
  <si>
    <t>とととざとととととら</t>
  </si>
  <si>
    <t>とととふとととととら</t>
  </si>
  <si>
    <t>ふととととと７ぬとむ</t>
  </si>
  <si>
    <t>ふわわふわとぜくとと</t>
  </si>
  <si>
    <t>ふととととと７ぬふも</t>
  </si>
  <si>
    <t>ふわわふわとぜがとと</t>
  </si>
  <si>
    <t>ふととととと７ぬとき</t>
  </si>
  <si>
    <t>ふわわふわとぜつとと</t>
  </si>
  <si>
    <t>とはとととはらととと</t>
  </si>
  <si>
    <t>とととざとととととら</t>
  </si>
  <si>
    <t>ふととととと７ぬやふ</t>
  </si>
  <si>
    <t>とはととと７らととと</t>
  </si>
  <si>
    <t>やわわふわとぜ１とと</t>
  </si>
  <si>
    <t>とととととととととら</t>
  </si>
  <si>
    <t>ふととととと７ぬやぬ</t>
  </si>
  <si>
    <t>わわわふわとぜふとと</t>
  </si>
  <si>
    <t>とはとととずらととと</t>
  </si>
  <si>
    <t>わわわふわとぜがとと</t>
  </si>
  <si>
    <t>ふととととと７ぬふに</t>
  </si>
  <si>
    <t>とはととはとらととと</t>
  </si>
  <si>
    <t>ふととととと７ぬやご</t>
  </si>
  <si>
    <t>ざわわふわとぜらとと</t>
  </si>
  <si>
    <t>とはととははらととと</t>
  </si>
  <si>
    <t>ふととととと７ぬとま</t>
  </si>
  <si>
    <t>モンキーウェスト南西</t>
  </si>
  <si>
    <t xml:space="preserve"> 0/8 4/8</t>
  </si>
  <si>
    <t>山の中</t>
  </si>
  <si>
    <t xml:space="preserve"> 4/8 4/8</t>
  </si>
  <si>
    <t xml:space="preserve"> 4/8 2/8</t>
  </si>
  <si>
    <t>時のダンジョン</t>
  </si>
  <si>
    <t>デビルガード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</si>
</sst>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58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12" fontId="6" fillId="0" borderId="0" xfId="0" applyNumberFormat="1" applyFont="1" applyAlignment="1" quotePrefix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S88"/>
  <sheetViews>
    <sheetView workbookViewId="0" topLeftCell="A1">
      <selection activeCell="K46" sqref="K46"/>
    </sheetView>
  </sheetViews>
  <sheetFormatPr defaultColWidth="9.00390625" defaultRowHeight="13.5"/>
  <cols>
    <col min="3" max="3" width="5.25390625" style="0" bestFit="1" customWidth="1"/>
    <col min="4" max="4" width="6.00390625" style="0" bestFit="1" customWidth="1"/>
    <col min="5" max="5" width="5.50390625" style="0" bestFit="1" customWidth="1"/>
    <col min="6" max="6" width="4.50390625" style="0" bestFit="1" customWidth="1"/>
    <col min="7" max="7" width="5.875" style="0" bestFit="1" customWidth="1"/>
    <col min="8" max="8" width="5.25390625" style="0" bestFit="1" customWidth="1"/>
    <col min="13" max="14" width="13.875" style="0" bestFit="1" customWidth="1"/>
    <col min="15" max="15" width="15.50390625" style="0" bestFit="1" customWidth="1"/>
    <col min="16" max="16" width="60.125" style="0" customWidth="1"/>
  </cols>
  <sheetData>
    <row r="5" spans="2:6" ht="13.5">
      <c r="B5" t="s">
        <v>17</v>
      </c>
      <c r="C5" t="s">
        <v>9</v>
      </c>
      <c r="D5" t="s">
        <v>10</v>
      </c>
      <c r="E5" t="s">
        <v>11</v>
      </c>
      <c r="F5" t="s">
        <v>12</v>
      </c>
    </row>
    <row r="6" ht="13.5">
      <c r="B6" t="s">
        <v>1</v>
      </c>
    </row>
    <row r="7" ht="13.5">
      <c r="B7" t="s">
        <v>2</v>
      </c>
    </row>
    <row r="8" ht="13.5">
      <c r="B8" t="s">
        <v>3</v>
      </c>
    </row>
    <row r="9" ht="13.5">
      <c r="B9" t="s">
        <v>4</v>
      </c>
    </row>
    <row r="10" ht="13.5">
      <c r="B10" t="s">
        <v>5</v>
      </c>
    </row>
    <row r="11" ht="13.5">
      <c r="B11" t="s">
        <v>6</v>
      </c>
    </row>
    <row r="12" ht="13.5">
      <c r="B12" t="s">
        <v>7</v>
      </c>
    </row>
    <row r="13" ht="13.5">
      <c r="B13" t="s">
        <v>8</v>
      </c>
    </row>
    <row r="15" spans="2:9" ht="13.5">
      <c r="B15" t="s">
        <v>0</v>
      </c>
      <c r="C15" t="s">
        <v>9</v>
      </c>
      <c r="D15" t="s">
        <v>10</v>
      </c>
      <c r="E15" t="s">
        <v>11</v>
      </c>
      <c r="F15" t="s">
        <v>12</v>
      </c>
      <c r="G15" t="s">
        <v>22</v>
      </c>
      <c r="H15" t="s">
        <v>23</v>
      </c>
      <c r="I15" t="s">
        <v>133</v>
      </c>
    </row>
    <row r="16" spans="2:9" ht="13.5">
      <c r="B16" t="s">
        <v>1</v>
      </c>
      <c r="C16" t="s">
        <v>15</v>
      </c>
      <c r="D16">
        <v>25</v>
      </c>
      <c r="E16">
        <v>68</v>
      </c>
      <c r="F16">
        <v>55</v>
      </c>
      <c r="G16">
        <v>60</v>
      </c>
      <c r="H16">
        <v>53</v>
      </c>
      <c r="I16">
        <v>82000</v>
      </c>
    </row>
    <row r="17" spans="2:9" ht="13.5">
      <c r="B17" t="s">
        <v>2</v>
      </c>
      <c r="C17" t="s">
        <v>16</v>
      </c>
      <c r="D17">
        <v>22</v>
      </c>
      <c r="E17">
        <v>70</v>
      </c>
      <c r="F17">
        <v>49</v>
      </c>
      <c r="G17">
        <v>70</v>
      </c>
      <c r="H17">
        <v>49</v>
      </c>
      <c r="I17">
        <v>55000</v>
      </c>
    </row>
    <row r="18" spans="2:8" ht="13.5">
      <c r="B18" t="s">
        <v>3</v>
      </c>
      <c r="C18" t="s">
        <v>15</v>
      </c>
      <c r="D18">
        <v>26</v>
      </c>
      <c r="E18">
        <v>63</v>
      </c>
      <c r="F18">
        <v>56</v>
      </c>
      <c r="G18">
        <v>60</v>
      </c>
      <c r="H18">
        <v>53</v>
      </c>
    </row>
    <row r="19" ht="13.5">
      <c r="B19" t="s">
        <v>4</v>
      </c>
    </row>
    <row r="20" spans="2:8" ht="13.5">
      <c r="B20" t="s">
        <v>5</v>
      </c>
      <c r="C20" t="s">
        <v>15</v>
      </c>
      <c r="D20">
        <v>26</v>
      </c>
      <c r="E20">
        <v>61</v>
      </c>
      <c r="F20">
        <v>54</v>
      </c>
      <c r="G20">
        <v>60</v>
      </c>
      <c r="H20">
        <v>53</v>
      </c>
    </row>
    <row r="21" ht="13.5">
      <c r="B21" t="s">
        <v>6</v>
      </c>
    </row>
    <row r="22" spans="2:9" ht="13.5">
      <c r="B22" t="s">
        <v>7</v>
      </c>
      <c r="C22" t="s">
        <v>16</v>
      </c>
      <c r="D22">
        <v>21</v>
      </c>
      <c r="E22">
        <v>73</v>
      </c>
      <c r="F22">
        <v>49</v>
      </c>
      <c r="G22">
        <v>70</v>
      </c>
      <c r="H22">
        <v>49</v>
      </c>
      <c r="I22">
        <v>48000</v>
      </c>
    </row>
    <row r="23" ht="13.5">
      <c r="B23" t="s">
        <v>8</v>
      </c>
    </row>
    <row r="25" spans="2:9" ht="13.5">
      <c r="B25" t="s">
        <v>13</v>
      </c>
      <c r="C25" t="s">
        <v>9</v>
      </c>
      <c r="D25" t="s">
        <v>10</v>
      </c>
      <c r="E25" t="s">
        <v>11</v>
      </c>
      <c r="F25" t="s">
        <v>12</v>
      </c>
      <c r="G25" t="s">
        <v>22</v>
      </c>
      <c r="H25" t="s">
        <v>23</v>
      </c>
      <c r="I25" t="s">
        <v>133</v>
      </c>
    </row>
    <row r="26" spans="2:8" ht="13.5">
      <c r="B26" t="s">
        <v>1</v>
      </c>
      <c r="C26" t="s">
        <v>16</v>
      </c>
      <c r="D26">
        <v>33</v>
      </c>
      <c r="G26">
        <v>88</v>
      </c>
      <c r="H26">
        <v>78</v>
      </c>
    </row>
    <row r="27" spans="2:8" ht="13.5">
      <c r="B27" t="s">
        <v>2</v>
      </c>
      <c r="C27" t="s">
        <v>20</v>
      </c>
      <c r="D27">
        <v>36</v>
      </c>
      <c r="E27">
        <v>108</v>
      </c>
      <c r="F27">
        <v>78</v>
      </c>
      <c r="G27">
        <v>108</v>
      </c>
      <c r="H27">
        <v>78</v>
      </c>
    </row>
    <row r="28" spans="2:15" ht="13.5">
      <c r="B28" t="s">
        <v>3</v>
      </c>
      <c r="C28" t="s">
        <v>16</v>
      </c>
      <c r="D28">
        <v>34</v>
      </c>
      <c r="E28">
        <v>88</v>
      </c>
      <c r="F28">
        <v>79</v>
      </c>
      <c r="G28">
        <v>88</v>
      </c>
      <c r="H28">
        <v>78</v>
      </c>
      <c r="M28" t="s">
        <v>29</v>
      </c>
      <c r="N28">
        <v>88</v>
      </c>
      <c r="O28">
        <v>78</v>
      </c>
    </row>
    <row r="29" spans="2:15" ht="13.5">
      <c r="B29" t="s">
        <v>4</v>
      </c>
      <c r="C29" t="s">
        <v>21</v>
      </c>
      <c r="D29">
        <v>36</v>
      </c>
      <c r="E29">
        <v>80</v>
      </c>
      <c r="F29">
        <v>104</v>
      </c>
      <c r="G29">
        <v>80</v>
      </c>
      <c r="H29">
        <v>104</v>
      </c>
      <c r="M29" t="s">
        <v>25</v>
      </c>
      <c r="N29">
        <v>96</v>
      </c>
      <c r="O29">
        <v>84</v>
      </c>
    </row>
    <row r="30" spans="2:15" ht="13.5">
      <c r="B30" t="s">
        <v>5</v>
      </c>
      <c r="C30" t="s">
        <v>16</v>
      </c>
      <c r="D30">
        <v>36</v>
      </c>
      <c r="E30">
        <v>88</v>
      </c>
      <c r="F30">
        <v>78</v>
      </c>
      <c r="G30">
        <v>88</v>
      </c>
      <c r="H30">
        <v>78</v>
      </c>
      <c r="M30" t="s">
        <v>30</v>
      </c>
      <c r="N30">
        <v>108</v>
      </c>
      <c r="O30">
        <v>78</v>
      </c>
    </row>
    <row r="31" spans="2:15" ht="13.5">
      <c r="B31" t="s">
        <v>6</v>
      </c>
      <c r="C31" t="s">
        <v>16</v>
      </c>
      <c r="D31">
        <v>35</v>
      </c>
      <c r="E31">
        <v>96</v>
      </c>
      <c r="F31">
        <v>81</v>
      </c>
      <c r="G31">
        <v>88</v>
      </c>
      <c r="H31">
        <v>78</v>
      </c>
      <c r="M31" t="s">
        <v>24</v>
      </c>
      <c r="N31">
        <v>80</v>
      </c>
      <c r="O31">
        <v>104</v>
      </c>
    </row>
    <row r="32" spans="2:15" ht="13.5">
      <c r="B32" t="s">
        <v>7</v>
      </c>
      <c r="C32" t="s">
        <v>16</v>
      </c>
      <c r="D32">
        <v>34</v>
      </c>
      <c r="E32">
        <v>103</v>
      </c>
      <c r="F32">
        <v>78</v>
      </c>
      <c r="G32">
        <v>88</v>
      </c>
      <c r="H32">
        <v>78</v>
      </c>
      <c r="M32" t="s">
        <v>26</v>
      </c>
      <c r="N32">
        <v>104</v>
      </c>
      <c r="O32">
        <v>90</v>
      </c>
    </row>
    <row r="33" spans="2:8" ht="13.5">
      <c r="B33" t="s">
        <v>8</v>
      </c>
      <c r="C33" t="s">
        <v>16</v>
      </c>
      <c r="D33">
        <v>30</v>
      </c>
      <c r="E33">
        <v>98</v>
      </c>
      <c r="F33">
        <v>104</v>
      </c>
      <c r="G33">
        <v>88</v>
      </c>
      <c r="H33">
        <v>78</v>
      </c>
    </row>
    <row r="35" spans="2:9" ht="13.5">
      <c r="B35" t="s">
        <v>14</v>
      </c>
      <c r="C35" t="s">
        <v>9</v>
      </c>
      <c r="D35" t="s">
        <v>10</v>
      </c>
      <c r="E35" t="s">
        <v>11</v>
      </c>
      <c r="F35" t="s">
        <v>12</v>
      </c>
      <c r="G35" t="s">
        <v>22</v>
      </c>
      <c r="H35" t="s">
        <v>23</v>
      </c>
      <c r="I35" t="s">
        <v>133</v>
      </c>
    </row>
    <row r="36" spans="2:8" ht="13.5">
      <c r="B36" t="s">
        <v>1</v>
      </c>
      <c r="C36" t="s">
        <v>15</v>
      </c>
      <c r="D36">
        <v>37</v>
      </c>
      <c r="E36">
        <v>108</v>
      </c>
      <c r="F36">
        <v>94</v>
      </c>
      <c r="G36">
        <v>100</v>
      </c>
      <c r="H36">
        <v>94</v>
      </c>
    </row>
    <row r="37" spans="2:8" ht="13.5">
      <c r="B37" t="s">
        <v>1</v>
      </c>
      <c r="C37" t="s">
        <v>16</v>
      </c>
      <c r="D37">
        <v>39</v>
      </c>
      <c r="E37">
        <v>113</v>
      </c>
      <c r="F37">
        <v>102</v>
      </c>
      <c r="G37">
        <v>100</v>
      </c>
      <c r="H37">
        <v>100</v>
      </c>
    </row>
    <row r="38" spans="2:8" ht="13.5">
      <c r="B38" t="s">
        <v>2</v>
      </c>
      <c r="C38" t="s">
        <v>15</v>
      </c>
      <c r="D38">
        <v>41</v>
      </c>
      <c r="E38">
        <v>123</v>
      </c>
      <c r="F38">
        <v>95</v>
      </c>
      <c r="G38">
        <v>100</v>
      </c>
      <c r="H38">
        <v>94</v>
      </c>
    </row>
    <row r="39" spans="2:8" ht="13.5">
      <c r="B39" t="s">
        <v>2</v>
      </c>
      <c r="C39" t="s">
        <v>16</v>
      </c>
      <c r="D39">
        <v>43</v>
      </c>
      <c r="E39">
        <v>126</v>
      </c>
      <c r="F39">
        <v>100</v>
      </c>
      <c r="G39">
        <v>100</v>
      </c>
      <c r="H39">
        <v>100</v>
      </c>
    </row>
    <row r="40" spans="2:8" ht="13.5">
      <c r="B40" t="s">
        <v>3</v>
      </c>
      <c r="C40" t="s">
        <v>16</v>
      </c>
      <c r="D40">
        <v>44</v>
      </c>
      <c r="E40">
        <v>100</v>
      </c>
      <c r="F40">
        <v>116</v>
      </c>
      <c r="G40">
        <v>100</v>
      </c>
      <c r="H40">
        <v>100</v>
      </c>
    </row>
    <row r="41" spans="2:8" ht="13.5">
      <c r="B41" t="s">
        <v>4</v>
      </c>
      <c r="C41" t="s">
        <v>16</v>
      </c>
      <c r="D41">
        <v>42</v>
      </c>
      <c r="E41">
        <v>101</v>
      </c>
      <c r="F41">
        <v>125</v>
      </c>
      <c r="G41">
        <v>100</v>
      </c>
      <c r="H41">
        <v>100</v>
      </c>
    </row>
    <row r="42" spans="2:19" ht="13.5">
      <c r="B42" t="s">
        <v>5</v>
      </c>
      <c r="C42" t="s">
        <v>15</v>
      </c>
      <c r="D42">
        <v>42</v>
      </c>
      <c r="E42">
        <v>100</v>
      </c>
      <c r="F42">
        <v>96</v>
      </c>
      <c r="G42">
        <v>100</v>
      </c>
      <c r="H42">
        <v>94</v>
      </c>
      <c r="M42" t="s">
        <v>32</v>
      </c>
      <c r="N42" t="s">
        <v>29</v>
      </c>
      <c r="O42" t="s">
        <v>38</v>
      </c>
      <c r="P42" t="s">
        <v>50</v>
      </c>
      <c r="Q42">
        <v>30000</v>
      </c>
      <c r="R42">
        <v>29200</v>
      </c>
      <c r="S42">
        <f>Q42+R42</f>
        <v>59200</v>
      </c>
    </row>
    <row r="43" spans="2:19" ht="13.5">
      <c r="B43" t="s">
        <v>5</v>
      </c>
      <c r="C43" t="s">
        <v>16</v>
      </c>
      <c r="D43">
        <v>44</v>
      </c>
      <c r="E43">
        <v>103</v>
      </c>
      <c r="F43">
        <v>101</v>
      </c>
      <c r="G43">
        <v>100</v>
      </c>
      <c r="H43">
        <v>100</v>
      </c>
      <c r="N43" s="4" t="s">
        <v>42</v>
      </c>
      <c r="O43" s="4" t="s">
        <v>43</v>
      </c>
      <c r="Q43">
        <v>30000</v>
      </c>
      <c r="R43">
        <v>33260</v>
      </c>
      <c r="S43">
        <f>Q43+R43</f>
        <v>63260</v>
      </c>
    </row>
    <row r="44" spans="2:19" ht="13.5">
      <c r="B44" t="s">
        <v>6</v>
      </c>
      <c r="C44" t="s">
        <v>15</v>
      </c>
      <c r="D44">
        <v>42</v>
      </c>
      <c r="E44">
        <v>100</v>
      </c>
      <c r="F44">
        <v>94</v>
      </c>
      <c r="N44" s="3" t="s">
        <v>46</v>
      </c>
      <c r="O44" s="3" t="s">
        <v>45</v>
      </c>
      <c r="P44" t="s">
        <v>39</v>
      </c>
      <c r="Q44">
        <v>30000</v>
      </c>
      <c r="R44">
        <v>22000</v>
      </c>
      <c r="S44">
        <f>Q44+R44</f>
        <v>52000</v>
      </c>
    </row>
    <row r="45" spans="2:19" ht="13.5">
      <c r="B45" t="s">
        <v>7</v>
      </c>
      <c r="C45" t="s">
        <v>15</v>
      </c>
      <c r="D45">
        <v>41</v>
      </c>
      <c r="E45">
        <v>125</v>
      </c>
      <c r="F45">
        <v>96</v>
      </c>
      <c r="G45">
        <v>100</v>
      </c>
      <c r="H45">
        <v>94</v>
      </c>
      <c r="N45" t="s">
        <v>24</v>
      </c>
      <c r="O45" t="s">
        <v>33</v>
      </c>
      <c r="P45" t="s">
        <v>35</v>
      </c>
      <c r="Q45">
        <v>30000</v>
      </c>
      <c r="R45">
        <v>28000</v>
      </c>
      <c r="S45">
        <f>Q45+R45</f>
        <v>58000</v>
      </c>
    </row>
    <row r="46" spans="2:19" ht="13.5">
      <c r="B46" t="s">
        <v>8</v>
      </c>
      <c r="C46" t="s">
        <v>15</v>
      </c>
      <c r="D46">
        <v>32</v>
      </c>
      <c r="E46">
        <v>101</v>
      </c>
      <c r="F46">
        <v>112</v>
      </c>
      <c r="J46">
        <v>782000</v>
      </c>
      <c r="N46" t="s">
        <v>26</v>
      </c>
      <c r="O46" s="1" t="s">
        <v>36</v>
      </c>
      <c r="P46" s="2" t="s">
        <v>40</v>
      </c>
      <c r="Q46">
        <v>30000</v>
      </c>
      <c r="R46">
        <v>35000</v>
      </c>
      <c r="S46">
        <f>Q46+R46</f>
        <v>65000</v>
      </c>
    </row>
    <row r="49" spans="2:19" ht="13.5">
      <c r="B49" t="s">
        <v>135</v>
      </c>
      <c r="C49" t="s">
        <v>9</v>
      </c>
      <c r="D49" t="s">
        <v>10</v>
      </c>
      <c r="E49" t="s">
        <v>11</v>
      </c>
      <c r="F49" t="s">
        <v>12</v>
      </c>
      <c r="G49" t="s">
        <v>22</v>
      </c>
      <c r="H49" t="s">
        <v>23</v>
      </c>
      <c r="I49" t="s">
        <v>133</v>
      </c>
      <c r="M49" t="s">
        <v>31</v>
      </c>
      <c r="N49" s="3" t="s">
        <v>41</v>
      </c>
      <c r="O49" s="1" t="s">
        <v>36</v>
      </c>
      <c r="P49" s="2" t="s">
        <v>40</v>
      </c>
      <c r="Q49">
        <v>32000</v>
      </c>
      <c r="R49">
        <v>35000</v>
      </c>
      <c r="S49">
        <f>Q49+R49</f>
        <v>67000</v>
      </c>
    </row>
    <row r="50" spans="2:19" ht="13.5">
      <c r="B50" t="s">
        <v>1</v>
      </c>
      <c r="C50" t="s">
        <v>136</v>
      </c>
      <c r="D50">
        <v>50</v>
      </c>
      <c r="E50">
        <v>139</v>
      </c>
      <c r="F50">
        <v>146</v>
      </c>
      <c r="G50" s="4">
        <v>103</v>
      </c>
      <c r="H50" s="4">
        <v>143</v>
      </c>
      <c r="I50">
        <v>1722000</v>
      </c>
      <c r="N50" s="3" t="s">
        <v>42</v>
      </c>
      <c r="O50" s="3" t="s">
        <v>37</v>
      </c>
      <c r="Q50">
        <v>32000</v>
      </c>
      <c r="S50">
        <f>Q50+R50</f>
        <v>32000</v>
      </c>
    </row>
    <row r="51" spans="2:19" ht="13.5">
      <c r="B51" t="s">
        <v>2</v>
      </c>
      <c r="C51" t="s">
        <v>136</v>
      </c>
      <c r="G51" s="4">
        <v>103</v>
      </c>
      <c r="H51" s="4">
        <v>143</v>
      </c>
      <c r="N51" s="3" t="s">
        <v>46</v>
      </c>
      <c r="O51" s="3" t="s">
        <v>43</v>
      </c>
      <c r="P51" t="s">
        <v>49</v>
      </c>
      <c r="Q51">
        <v>32000</v>
      </c>
      <c r="R51">
        <v>33260</v>
      </c>
      <c r="S51">
        <f>Q51+R51</f>
        <v>65260</v>
      </c>
    </row>
    <row r="52" spans="2:19" ht="13.5">
      <c r="B52" t="s">
        <v>3</v>
      </c>
      <c r="C52" t="s">
        <v>136</v>
      </c>
      <c r="D52">
        <v>50</v>
      </c>
      <c r="E52">
        <v>105</v>
      </c>
      <c r="F52">
        <v>146</v>
      </c>
      <c r="G52" s="4">
        <v>103</v>
      </c>
      <c r="H52" s="4">
        <v>143</v>
      </c>
      <c r="I52">
        <v>1716000</v>
      </c>
      <c r="N52" s="3" t="s">
        <v>47</v>
      </c>
      <c r="O52" s="3" t="s">
        <v>48</v>
      </c>
      <c r="P52" t="s">
        <v>50</v>
      </c>
      <c r="Q52">
        <v>32000</v>
      </c>
      <c r="R52">
        <v>29200</v>
      </c>
      <c r="S52">
        <f>Q52+R52</f>
        <v>61200</v>
      </c>
    </row>
    <row r="53" spans="2:19" ht="13.5">
      <c r="B53" t="s">
        <v>4</v>
      </c>
      <c r="C53" t="s">
        <v>136</v>
      </c>
      <c r="D53">
        <v>52</v>
      </c>
      <c r="E53">
        <v>143</v>
      </c>
      <c r="F53">
        <v>146</v>
      </c>
      <c r="G53" s="4">
        <v>103</v>
      </c>
      <c r="H53" s="4">
        <v>143</v>
      </c>
      <c r="I53">
        <v>1961000</v>
      </c>
      <c r="N53" s="3" t="s">
        <v>44</v>
      </c>
      <c r="O53" s="3" t="s">
        <v>45</v>
      </c>
      <c r="P53" t="s">
        <v>34</v>
      </c>
      <c r="Q53">
        <v>32000</v>
      </c>
      <c r="R53">
        <v>22000</v>
      </c>
      <c r="S53">
        <f>Q53+R53</f>
        <v>54000</v>
      </c>
    </row>
    <row r="54" spans="2:18" ht="13.5">
      <c r="B54" t="s">
        <v>5</v>
      </c>
      <c r="C54" t="s">
        <v>136</v>
      </c>
      <c r="D54">
        <v>71</v>
      </c>
      <c r="E54">
        <v>170</v>
      </c>
      <c r="F54">
        <v>143</v>
      </c>
      <c r="G54" s="4">
        <v>103</v>
      </c>
      <c r="H54" s="4">
        <v>143</v>
      </c>
      <c r="I54">
        <v>4063000</v>
      </c>
      <c r="O54" s="3" t="s">
        <v>51</v>
      </c>
      <c r="P54" t="s">
        <v>52</v>
      </c>
      <c r="R54">
        <v>27460</v>
      </c>
    </row>
    <row r="55" spans="2:9" ht="13.5">
      <c r="B55" t="s">
        <v>6</v>
      </c>
      <c r="C55" t="s">
        <v>136</v>
      </c>
      <c r="D55">
        <v>56</v>
      </c>
      <c r="E55">
        <v>146</v>
      </c>
      <c r="F55">
        <v>143</v>
      </c>
      <c r="G55" s="4">
        <v>103</v>
      </c>
      <c r="H55" s="4">
        <v>143</v>
      </c>
      <c r="I55">
        <v>2111000</v>
      </c>
    </row>
    <row r="56" spans="2:9" ht="13.5">
      <c r="B56" t="s">
        <v>7</v>
      </c>
      <c r="C56" t="s">
        <v>136</v>
      </c>
      <c r="D56">
        <v>53</v>
      </c>
      <c r="E56">
        <v>152</v>
      </c>
      <c r="F56">
        <v>146</v>
      </c>
      <c r="G56" s="4">
        <v>103</v>
      </c>
      <c r="H56" s="4">
        <v>143</v>
      </c>
      <c r="I56">
        <v>1760000</v>
      </c>
    </row>
    <row r="57" spans="2:9" ht="13.5">
      <c r="B57" t="s">
        <v>8</v>
      </c>
      <c r="C57" t="s">
        <v>136</v>
      </c>
      <c r="D57">
        <v>43</v>
      </c>
      <c r="E57">
        <v>139</v>
      </c>
      <c r="F57">
        <v>145</v>
      </c>
      <c r="G57" s="4">
        <v>103</v>
      </c>
      <c r="H57" s="4">
        <v>143</v>
      </c>
      <c r="I57">
        <v>945000</v>
      </c>
    </row>
    <row r="59" spans="2:9" ht="13.5">
      <c r="B59" t="s">
        <v>134</v>
      </c>
      <c r="C59" t="s">
        <v>9</v>
      </c>
      <c r="D59" t="s">
        <v>10</v>
      </c>
      <c r="E59" t="s">
        <v>11</v>
      </c>
      <c r="F59" t="s">
        <v>12</v>
      </c>
      <c r="G59" t="s">
        <v>22</v>
      </c>
      <c r="H59" t="s">
        <v>23</v>
      </c>
      <c r="I59" t="s">
        <v>133</v>
      </c>
    </row>
    <row r="60" spans="2:9" ht="13.5">
      <c r="B60" t="s">
        <v>1</v>
      </c>
      <c r="C60" t="s">
        <v>136</v>
      </c>
      <c r="D60">
        <v>52</v>
      </c>
      <c r="E60">
        <v>143</v>
      </c>
      <c r="F60">
        <v>157</v>
      </c>
      <c r="G60" s="4">
        <v>140</v>
      </c>
      <c r="H60" s="4">
        <v>135</v>
      </c>
      <c r="I60">
        <v>2018000</v>
      </c>
    </row>
    <row r="61" spans="2:9" ht="13.5">
      <c r="B61" t="s">
        <v>2</v>
      </c>
      <c r="C61" t="s">
        <v>136</v>
      </c>
      <c r="D61">
        <v>53</v>
      </c>
      <c r="E61">
        <v>140</v>
      </c>
      <c r="F61">
        <v>135</v>
      </c>
      <c r="G61" s="4">
        <v>140</v>
      </c>
      <c r="H61" s="4">
        <v>135</v>
      </c>
      <c r="I61">
        <v>2024000</v>
      </c>
    </row>
    <row r="62" spans="2:9" ht="13.5">
      <c r="B62" t="s">
        <v>3</v>
      </c>
      <c r="C62" t="s">
        <v>136</v>
      </c>
      <c r="D62">
        <v>75</v>
      </c>
      <c r="E62">
        <v>143</v>
      </c>
      <c r="F62">
        <v>243</v>
      </c>
      <c r="G62" s="4">
        <v>140</v>
      </c>
      <c r="H62" s="4">
        <v>135</v>
      </c>
      <c r="I62">
        <v>5503000</v>
      </c>
    </row>
    <row r="63" spans="2:9" ht="13.5">
      <c r="B63" t="s">
        <v>4</v>
      </c>
      <c r="C63" t="s">
        <v>136</v>
      </c>
      <c r="D63">
        <v>52</v>
      </c>
      <c r="E63">
        <v>143</v>
      </c>
      <c r="F63">
        <v>146</v>
      </c>
      <c r="G63" s="4">
        <v>140</v>
      </c>
      <c r="H63" s="4">
        <v>135</v>
      </c>
      <c r="I63">
        <v>1961000</v>
      </c>
    </row>
    <row r="64" spans="2:9" ht="13.5">
      <c r="B64" t="s">
        <v>5</v>
      </c>
      <c r="C64" t="s">
        <v>136</v>
      </c>
      <c r="D64">
        <v>69</v>
      </c>
      <c r="E64">
        <v>160</v>
      </c>
      <c r="F64">
        <v>138</v>
      </c>
      <c r="G64" s="4">
        <v>140</v>
      </c>
      <c r="H64" s="4">
        <v>135</v>
      </c>
      <c r="I64">
        <v>3765781</v>
      </c>
    </row>
    <row r="65" spans="2:9" ht="13.5">
      <c r="B65" t="s">
        <v>6</v>
      </c>
      <c r="C65" t="s">
        <v>136</v>
      </c>
      <c r="D65">
        <v>55</v>
      </c>
      <c r="E65">
        <v>146</v>
      </c>
      <c r="F65">
        <v>140</v>
      </c>
      <c r="G65" s="4">
        <v>140</v>
      </c>
      <c r="H65" s="4">
        <v>135</v>
      </c>
      <c r="I65">
        <v>1974000</v>
      </c>
    </row>
    <row r="66" spans="2:9" ht="13.5">
      <c r="B66" t="s">
        <v>7</v>
      </c>
      <c r="C66" t="s">
        <v>136</v>
      </c>
      <c r="D66">
        <v>52</v>
      </c>
      <c r="E66">
        <v>147</v>
      </c>
      <c r="F66">
        <v>140</v>
      </c>
      <c r="G66" s="4">
        <v>140</v>
      </c>
      <c r="H66" s="4">
        <v>135</v>
      </c>
      <c r="I66">
        <v>1707000</v>
      </c>
    </row>
    <row r="67" spans="2:9" ht="13.5">
      <c r="B67" t="s">
        <v>8</v>
      </c>
      <c r="C67" t="s">
        <v>136</v>
      </c>
      <c r="D67">
        <v>45</v>
      </c>
      <c r="E67">
        <v>142</v>
      </c>
      <c r="F67">
        <v>148</v>
      </c>
      <c r="G67" s="4">
        <v>140</v>
      </c>
      <c r="H67" s="4">
        <v>135</v>
      </c>
      <c r="I67">
        <v>1162000</v>
      </c>
    </row>
    <row r="69" spans="2:9" ht="13.5">
      <c r="B69" t="s">
        <v>18</v>
      </c>
      <c r="C69" t="s">
        <v>9</v>
      </c>
      <c r="D69" t="s">
        <v>10</v>
      </c>
      <c r="E69" t="s">
        <v>11</v>
      </c>
      <c r="F69" t="s">
        <v>12</v>
      </c>
      <c r="G69" t="s">
        <v>22</v>
      </c>
      <c r="H69" t="s">
        <v>23</v>
      </c>
      <c r="I69" t="s">
        <v>133</v>
      </c>
    </row>
    <row r="70" spans="2:9" ht="13.5">
      <c r="B70" t="s">
        <v>1</v>
      </c>
      <c r="C70" t="s">
        <v>136</v>
      </c>
      <c r="D70">
        <v>52</v>
      </c>
      <c r="E70">
        <v>143</v>
      </c>
      <c r="F70">
        <v>157</v>
      </c>
      <c r="G70" s="4">
        <v>142</v>
      </c>
      <c r="H70" s="4">
        <v>146</v>
      </c>
      <c r="I70">
        <v>2018000</v>
      </c>
    </row>
    <row r="71" spans="2:9" ht="13.5">
      <c r="B71" t="s">
        <v>2</v>
      </c>
      <c r="C71" t="s">
        <v>136</v>
      </c>
      <c r="D71">
        <v>56</v>
      </c>
      <c r="E71">
        <v>144</v>
      </c>
      <c r="F71">
        <v>151</v>
      </c>
      <c r="G71" s="4">
        <v>142</v>
      </c>
      <c r="H71" s="4">
        <v>146</v>
      </c>
      <c r="I71">
        <v>2387000</v>
      </c>
    </row>
    <row r="72" spans="2:9" ht="13.5">
      <c r="B72" t="s">
        <v>3</v>
      </c>
      <c r="C72" t="s">
        <v>136</v>
      </c>
      <c r="D72">
        <v>75</v>
      </c>
      <c r="E72">
        <v>143</v>
      </c>
      <c r="F72">
        <v>243</v>
      </c>
      <c r="G72" s="4">
        <v>142</v>
      </c>
      <c r="H72" s="4">
        <v>146</v>
      </c>
      <c r="I72">
        <v>5503000</v>
      </c>
    </row>
    <row r="73" spans="2:9" ht="13.5">
      <c r="B73" t="s">
        <v>4</v>
      </c>
      <c r="C73" t="s">
        <v>136</v>
      </c>
      <c r="D73">
        <v>52</v>
      </c>
      <c r="E73">
        <v>143</v>
      </c>
      <c r="F73">
        <v>146</v>
      </c>
      <c r="G73" s="4">
        <v>142</v>
      </c>
      <c r="H73" s="4">
        <v>146</v>
      </c>
      <c r="I73">
        <v>1961000</v>
      </c>
    </row>
    <row r="74" spans="2:9" ht="13.5">
      <c r="B74" t="s">
        <v>5</v>
      </c>
      <c r="C74" t="s">
        <v>136</v>
      </c>
      <c r="D74">
        <v>73</v>
      </c>
      <c r="E74">
        <v>174</v>
      </c>
      <c r="F74">
        <v>147</v>
      </c>
      <c r="G74" s="4">
        <v>142</v>
      </c>
      <c r="H74" s="4">
        <v>146</v>
      </c>
      <c r="I74">
        <v>442000</v>
      </c>
    </row>
    <row r="75" spans="2:9" ht="13.5">
      <c r="B75" t="s">
        <v>6</v>
      </c>
      <c r="C75" t="s">
        <v>136</v>
      </c>
      <c r="D75">
        <v>57</v>
      </c>
      <c r="E75">
        <v>147</v>
      </c>
      <c r="F75">
        <v>146</v>
      </c>
      <c r="G75" s="4">
        <v>142</v>
      </c>
      <c r="H75" s="4">
        <v>146</v>
      </c>
      <c r="I75">
        <v>2179862</v>
      </c>
    </row>
    <row r="76" spans="2:9" ht="13.5">
      <c r="B76" t="s">
        <v>7</v>
      </c>
      <c r="C76" t="s">
        <v>136</v>
      </c>
      <c r="D76">
        <v>53</v>
      </c>
      <c r="E76">
        <v>152</v>
      </c>
      <c r="F76">
        <v>146</v>
      </c>
      <c r="G76" s="4">
        <v>142</v>
      </c>
      <c r="H76" s="4">
        <v>146</v>
      </c>
      <c r="I76">
        <v>1760000</v>
      </c>
    </row>
    <row r="77" spans="2:9" ht="13.5">
      <c r="B77" t="s">
        <v>8</v>
      </c>
      <c r="C77" t="s">
        <v>136</v>
      </c>
      <c r="D77">
        <v>45</v>
      </c>
      <c r="E77">
        <v>142</v>
      </c>
      <c r="F77">
        <v>148</v>
      </c>
      <c r="G77" s="4">
        <v>142</v>
      </c>
      <c r="H77" s="4">
        <v>146</v>
      </c>
      <c r="I77">
        <v>1162000</v>
      </c>
    </row>
    <row r="80" spans="2:9" ht="13.5">
      <c r="B80" t="s">
        <v>19</v>
      </c>
      <c r="C80" t="s">
        <v>9</v>
      </c>
      <c r="D80" t="s">
        <v>10</v>
      </c>
      <c r="E80" t="s">
        <v>11</v>
      </c>
      <c r="F80" t="s">
        <v>12</v>
      </c>
      <c r="G80" t="s">
        <v>22</v>
      </c>
      <c r="H80" t="s">
        <v>23</v>
      </c>
      <c r="I80" t="s">
        <v>133</v>
      </c>
    </row>
    <row r="81" spans="2:9" ht="13.5">
      <c r="B81" t="s">
        <v>1</v>
      </c>
      <c r="C81" t="s">
        <v>136</v>
      </c>
      <c r="D81">
        <v>52</v>
      </c>
      <c r="E81">
        <v>143</v>
      </c>
      <c r="F81">
        <v>157</v>
      </c>
      <c r="G81" s="4">
        <v>143</v>
      </c>
      <c r="H81" s="4">
        <v>157</v>
      </c>
      <c r="I81">
        <v>2018000</v>
      </c>
    </row>
    <row r="82" spans="2:9" ht="13.5">
      <c r="B82" t="s">
        <v>2</v>
      </c>
      <c r="C82" t="s">
        <v>136</v>
      </c>
      <c r="D82">
        <v>57</v>
      </c>
      <c r="E82">
        <v>146</v>
      </c>
      <c r="F82">
        <v>157</v>
      </c>
      <c r="G82" s="4">
        <v>143</v>
      </c>
      <c r="H82" s="4">
        <v>157</v>
      </c>
      <c r="I82">
        <v>2511000</v>
      </c>
    </row>
    <row r="83" spans="2:9" ht="13.5">
      <c r="B83" t="s">
        <v>3</v>
      </c>
      <c r="C83" t="s">
        <v>136</v>
      </c>
      <c r="D83">
        <v>75</v>
      </c>
      <c r="E83">
        <v>143</v>
      </c>
      <c r="F83">
        <v>243</v>
      </c>
      <c r="G83" s="4">
        <v>143</v>
      </c>
      <c r="H83" s="4">
        <v>157</v>
      </c>
      <c r="I83">
        <v>5503000</v>
      </c>
    </row>
    <row r="84" spans="2:9" ht="13.5">
      <c r="B84" t="s">
        <v>4</v>
      </c>
      <c r="C84" t="s">
        <v>136</v>
      </c>
      <c r="D84">
        <v>56</v>
      </c>
      <c r="E84">
        <v>164</v>
      </c>
      <c r="F84">
        <v>159</v>
      </c>
      <c r="G84" s="4">
        <v>143</v>
      </c>
      <c r="H84" s="4">
        <v>157</v>
      </c>
      <c r="I84">
        <v>2405000</v>
      </c>
    </row>
    <row r="85" spans="2:9" ht="13.5">
      <c r="B85" t="s">
        <v>5</v>
      </c>
      <c r="C85" t="s">
        <v>136</v>
      </c>
      <c r="D85">
        <v>78</v>
      </c>
      <c r="E85">
        <v>177</v>
      </c>
      <c r="F85">
        <v>157</v>
      </c>
      <c r="G85" s="4">
        <v>143</v>
      </c>
      <c r="H85" s="4">
        <v>157</v>
      </c>
      <c r="I85">
        <v>5287000</v>
      </c>
    </row>
    <row r="86" spans="2:9" ht="13.5">
      <c r="B86" t="s">
        <v>6</v>
      </c>
      <c r="C86" t="s">
        <v>136</v>
      </c>
      <c r="D86">
        <v>64</v>
      </c>
      <c r="E86">
        <v>156</v>
      </c>
      <c r="F86">
        <v>158</v>
      </c>
      <c r="G86" s="4">
        <v>143</v>
      </c>
      <c r="H86" s="4">
        <v>157</v>
      </c>
      <c r="I86">
        <v>3037000</v>
      </c>
    </row>
    <row r="87" spans="2:9" ht="13.5">
      <c r="B87" t="s">
        <v>7</v>
      </c>
      <c r="C87" t="s">
        <v>136</v>
      </c>
      <c r="D87">
        <v>55</v>
      </c>
      <c r="E87">
        <v>162</v>
      </c>
      <c r="F87">
        <v>158</v>
      </c>
      <c r="G87" s="4">
        <v>143</v>
      </c>
      <c r="H87" s="4">
        <v>157</v>
      </c>
      <c r="I87">
        <v>1951660</v>
      </c>
    </row>
    <row r="88" spans="2:9" ht="13.5">
      <c r="B88" t="s">
        <v>8</v>
      </c>
      <c r="C88" t="s">
        <v>136</v>
      </c>
      <c r="D88">
        <v>50</v>
      </c>
      <c r="E88">
        <v>149</v>
      </c>
      <c r="F88">
        <v>157</v>
      </c>
      <c r="G88" s="4">
        <v>143</v>
      </c>
      <c r="H88" s="4">
        <v>157</v>
      </c>
      <c r="I88">
        <v>1786000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18"/>
  <sheetViews>
    <sheetView tabSelected="1" workbookViewId="0" topLeftCell="A49">
      <selection activeCell="M76" sqref="M76"/>
    </sheetView>
  </sheetViews>
  <sheetFormatPr defaultColWidth="9.00390625" defaultRowHeight="13.5"/>
  <cols>
    <col min="2" max="2" width="16.25390625" style="0" bestFit="1" customWidth="1"/>
    <col min="3" max="3" width="5.25390625" style="0" bestFit="1" customWidth="1"/>
    <col min="4" max="4" width="3.625" style="0" customWidth="1"/>
    <col min="5" max="6" width="4.50390625" style="0" bestFit="1" customWidth="1"/>
    <col min="7" max="10" width="4.50390625" style="0" customWidth="1"/>
    <col min="11" max="11" width="5.50390625" style="0" bestFit="1" customWidth="1"/>
    <col min="12" max="12" width="6.50390625" style="0" bestFit="1" customWidth="1"/>
    <col min="13" max="13" width="14.875" style="0" bestFit="1" customWidth="1"/>
    <col min="14" max="15" width="16.25390625" style="0" bestFit="1" customWidth="1"/>
    <col min="16" max="18" width="7.50390625" style="0" bestFit="1" customWidth="1"/>
  </cols>
  <sheetData>
    <row r="2" spans="2:13" ht="13.5">
      <c r="B2" t="s">
        <v>76</v>
      </c>
      <c r="E2" t="s">
        <v>11</v>
      </c>
      <c r="F2" t="s">
        <v>12</v>
      </c>
      <c r="G2" t="s">
        <v>140</v>
      </c>
      <c r="H2" t="s">
        <v>137</v>
      </c>
      <c r="I2" t="s">
        <v>139</v>
      </c>
      <c r="J2" t="s">
        <v>138</v>
      </c>
      <c r="K2" t="s">
        <v>141</v>
      </c>
      <c r="L2" t="s">
        <v>144</v>
      </c>
      <c r="M2" t="s">
        <v>142</v>
      </c>
    </row>
    <row r="3" spans="1:18" ht="13.5">
      <c r="A3">
        <v>1</v>
      </c>
      <c r="B3" t="s">
        <v>77</v>
      </c>
      <c r="C3" t="s">
        <v>15</v>
      </c>
      <c r="D3" t="s">
        <v>74</v>
      </c>
      <c r="E3">
        <v>4</v>
      </c>
      <c r="F3">
        <v>4</v>
      </c>
      <c r="G3">
        <v>20</v>
      </c>
      <c r="H3" s="3">
        <v>10</v>
      </c>
      <c r="I3" s="3">
        <f>IF(A3=1,H3+INT(E3/2),H3+INT(F3/4))</f>
        <v>12</v>
      </c>
      <c r="J3" s="3">
        <v>2</v>
      </c>
      <c r="K3" s="3">
        <f>J3*I3</f>
        <v>24</v>
      </c>
      <c r="L3">
        <v>35</v>
      </c>
      <c r="M3" t="s">
        <v>89</v>
      </c>
      <c r="Q3">
        <f aca="true" t="shared" si="0" ref="Q3:Q14">L3+P3</f>
        <v>35</v>
      </c>
      <c r="R3">
        <f aca="true" t="shared" si="1" ref="R3:R14">IF(ISBLANK(M3),Q3,L3)</f>
        <v>35</v>
      </c>
    </row>
    <row r="4" spans="1:18" ht="13.5">
      <c r="A4">
        <v>1</v>
      </c>
      <c r="B4" t="s">
        <v>78</v>
      </c>
      <c r="C4" t="s">
        <v>16</v>
      </c>
      <c r="D4" t="s">
        <v>74</v>
      </c>
      <c r="E4">
        <v>4</v>
      </c>
      <c r="F4">
        <v>4</v>
      </c>
      <c r="G4">
        <v>20</v>
      </c>
      <c r="H4" s="3">
        <v>15</v>
      </c>
      <c r="I4" s="3">
        <f aca="true" t="shared" si="2" ref="I4:I14">IF(A4=1,H4+INT(E4/2),H4+INT(F4/4))</f>
        <v>17</v>
      </c>
      <c r="J4" s="3">
        <v>2</v>
      </c>
      <c r="K4" s="3">
        <f aca="true" t="shared" si="3" ref="K4:K14">J4*I4</f>
        <v>34</v>
      </c>
      <c r="L4">
        <v>65</v>
      </c>
      <c r="M4" t="s">
        <v>89</v>
      </c>
      <c r="Q4">
        <f t="shared" si="0"/>
        <v>65</v>
      </c>
      <c r="R4">
        <f t="shared" si="1"/>
        <v>65</v>
      </c>
    </row>
    <row r="5" spans="1:18" ht="13.5">
      <c r="A5">
        <v>1</v>
      </c>
      <c r="B5" t="s">
        <v>79</v>
      </c>
      <c r="C5" t="s">
        <v>28</v>
      </c>
      <c r="D5" t="s">
        <v>74</v>
      </c>
      <c r="E5">
        <v>10</v>
      </c>
      <c r="F5">
        <v>10</v>
      </c>
      <c r="G5">
        <v>40</v>
      </c>
      <c r="H5" s="3">
        <v>22</v>
      </c>
      <c r="I5" s="3">
        <f t="shared" si="2"/>
        <v>27</v>
      </c>
      <c r="J5" s="3">
        <v>2</v>
      </c>
      <c r="K5" s="3">
        <f t="shared" si="3"/>
        <v>54</v>
      </c>
      <c r="L5">
        <v>100</v>
      </c>
      <c r="M5" t="s">
        <v>89</v>
      </c>
      <c r="Q5">
        <f t="shared" si="0"/>
        <v>100</v>
      </c>
      <c r="R5">
        <f t="shared" si="1"/>
        <v>100</v>
      </c>
    </row>
    <row r="6" spans="2:18" ht="13.5">
      <c r="B6" t="s">
        <v>80</v>
      </c>
      <c r="C6" t="s">
        <v>20</v>
      </c>
      <c r="D6" t="s">
        <v>74</v>
      </c>
      <c r="E6">
        <v>10</v>
      </c>
      <c r="F6">
        <v>10</v>
      </c>
      <c r="G6">
        <v>40</v>
      </c>
      <c r="H6" s="3">
        <v>37</v>
      </c>
      <c r="I6" s="3">
        <f t="shared" si="2"/>
        <v>39</v>
      </c>
      <c r="J6" s="3">
        <v>2</v>
      </c>
      <c r="K6" s="3">
        <f t="shared" si="3"/>
        <v>78</v>
      </c>
      <c r="L6">
        <v>180</v>
      </c>
      <c r="M6" t="s">
        <v>89</v>
      </c>
      <c r="Q6">
        <f t="shared" si="0"/>
        <v>180</v>
      </c>
      <c r="R6">
        <f t="shared" si="1"/>
        <v>180</v>
      </c>
    </row>
    <row r="7" spans="2:18" ht="13.5">
      <c r="B7" t="s">
        <v>81</v>
      </c>
      <c r="C7" t="s">
        <v>21</v>
      </c>
      <c r="D7" t="s">
        <v>74</v>
      </c>
      <c r="E7">
        <v>20</v>
      </c>
      <c r="F7">
        <v>10</v>
      </c>
      <c r="G7">
        <v>40</v>
      </c>
      <c r="H7" s="3">
        <v>45</v>
      </c>
      <c r="I7" s="3">
        <f t="shared" si="2"/>
        <v>47</v>
      </c>
      <c r="J7" s="3">
        <v>2</v>
      </c>
      <c r="K7" s="3">
        <f t="shared" si="3"/>
        <v>94</v>
      </c>
      <c r="L7">
        <v>250</v>
      </c>
      <c r="M7" t="s">
        <v>89</v>
      </c>
      <c r="Q7">
        <f t="shared" si="0"/>
        <v>250</v>
      </c>
      <c r="R7">
        <f t="shared" si="1"/>
        <v>250</v>
      </c>
    </row>
    <row r="8" spans="1:18" ht="13.5">
      <c r="A8">
        <v>1</v>
      </c>
      <c r="B8" t="s">
        <v>82</v>
      </c>
      <c r="C8" t="s">
        <v>27</v>
      </c>
      <c r="D8" t="s">
        <v>74</v>
      </c>
      <c r="E8">
        <v>20</v>
      </c>
      <c r="F8">
        <v>10</v>
      </c>
      <c r="G8">
        <v>50</v>
      </c>
      <c r="H8" s="3">
        <v>45</v>
      </c>
      <c r="I8" s="3">
        <f t="shared" si="2"/>
        <v>55</v>
      </c>
      <c r="J8" s="3">
        <v>2</v>
      </c>
      <c r="K8" s="3">
        <f t="shared" si="3"/>
        <v>110</v>
      </c>
      <c r="L8">
        <v>340</v>
      </c>
      <c r="M8" t="s">
        <v>89</v>
      </c>
      <c r="Q8">
        <f t="shared" si="0"/>
        <v>340</v>
      </c>
      <c r="R8">
        <f t="shared" si="1"/>
        <v>340</v>
      </c>
    </row>
    <row r="9" spans="2:18" ht="13.5">
      <c r="B9" t="s">
        <v>83</v>
      </c>
      <c r="C9" t="s">
        <v>15</v>
      </c>
      <c r="D9" t="s">
        <v>75</v>
      </c>
      <c r="E9">
        <v>4</v>
      </c>
      <c r="F9">
        <v>4</v>
      </c>
      <c r="G9">
        <v>40</v>
      </c>
      <c r="H9" s="3">
        <v>5</v>
      </c>
      <c r="I9" s="3">
        <f t="shared" si="2"/>
        <v>6</v>
      </c>
      <c r="J9" s="3">
        <v>2</v>
      </c>
      <c r="K9" s="3">
        <f t="shared" si="3"/>
        <v>12</v>
      </c>
      <c r="L9">
        <v>35</v>
      </c>
      <c r="M9" t="s">
        <v>89</v>
      </c>
      <c r="Q9">
        <f t="shared" si="0"/>
        <v>35</v>
      </c>
      <c r="R9">
        <f t="shared" si="1"/>
        <v>35</v>
      </c>
    </row>
    <row r="10" spans="2:18" ht="13.5">
      <c r="B10" t="s">
        <v>84</v>
      </c>
      <c r="C10" t="s">
        <v>16</v>
      </c>
      <c r="D10" t="s">
        <v>75</v>
      </c>
      <c r="E10">
        <v>4</v>
      </c>
      <c r="F10">
        <v>4</v>
      </c>
      <c r="G10">
        <v>40</v>
      </c>
      <c r="H10" s="3">
        <v>10</v>
      </c>
      <c r="I10" s="3">
        <f t="shared" si="2"/>
        <v>11</v>
      </c>
      <c r="J10" s="3">
        <v>2</v>
      </c>
      <c r="K10" s="3">
        <f t="shared" si="3"/>
        <v>22</v>
      </c>
      <c r="L10">
        <v>65</v>
      </c>
      <c r="M10" t="s">
        <v>89</v>
      </c>
      <c r="Q10">
        <f t="shared" si="0"/>
        <v>65</v>
      </c>
      <c r="R10">
        <f t="shared" si="1"/>
        <v>65</v>
      </c>
    </row>
    <row r="11" spans="2:18" ht="13.5">
      <c r="B11" t="s">
        <v>85</v>
      </c>
      <c r="C11" t="s">
        <v>28</v>
      </c>
      <c r="D11" t="s">
        <v>75</v>
      </c>
      <c r="E11">
        <v>10</v>
      </c>
      <c r="F11">
        <v>10</v>
      </c>
      <c r="G11">
        <v>40</v>
      </c>
      <c r="H11" s="3">
        <v>15</v>
      </c>
      <c r="I11" s="3">
        <f t="shared" si="2"/>
        <v>17</v>
      </c>
      <c r="J11" s="3">
        <v>2</v>
      </c>
      <c r="K11" s="3">
        <f t="shared" si="3"/>
        <v>34</v>
      </c>
      <c r="L11">
        <v>100</v>
      </c>
      <c r="M11" t="s">
        <v>89</v>
      </c>
      <c r="Q11">
        <f t="shared" si="0"/>
        <v>100</v>
      </c>
      <c r="R11">
        <f t="shared" si="1"/>
        <v>100</v>
      </c>
    </row>
    <row r="12" spans="2:18" ht="13.5">
      <c r="B12" t="s">
        <v>71</v>
      </c>
      <c r="C12" t="s">
        <v>20</v>
      </c>
      <c r="D12" t="s">
        <v>75</v>
      </c>
      <c r="E12">
        <v>10</v>
      </c>
      <c r="F12">
        <v>10</v>
      </c>
      <c r="G12">
        <v>60</v>
      </c>
      <c r="H12" s="3">
        <v>20</v>
      </c>
      <c r="I12" s="3">
        <f t="shared" si="2"/>
        <v>22</v>
      </c>
      <c r="J12" s="3">
        <v>2</v>
      </c>
      <c r="K12" s="3">
        <f t="shared" si="3"/>
        <v>44</v>
      </c>
      <c r="L12">
        <v>180</v>
      </c>
      <c r="M12" t="s">
        <v>89</v>
      </c>
      <c r="Q12">
        <f t="shared" si="0"/>
        <v>180</v>
      </c>
      <c r="R12">
        <f t="shared" si="1"/>
        <v>180</v>
      </c>
    </row>
    <row r="13" spans="2:18" ht="13.5">
      <c r="B13" t="s">
        <v>72</v>
      </c>
      <c r="C13" t="s">
        <v>21</v>
      </c>
      <c r="D13" t="s">
        <v>75</v>
      </c>
      <c r="E13">
        <v>20</v>
      </c>
      <c r="F13">
        <v>10</v>
      </c>
      <c r="G13">
        <v>60</v>
      </c>
      <c r="H13" s="3">
        <v>25</v>
      </c>
      <c r="I13" s="3">
        <f t="shared" si="2"/>
        <v>27</v>
      </c>
      <c r="J13" s="3">
        <v>2</v>
      </c>
      <c r="K13" s="3">
        <f t="shared" si="3"/>
        <v>54</v>
      </c>
      <c r="L13">
        <v>250</v>
      </c>
      <c r="M13" t="s">
        <v>89</v>
      </c>
      <c r="Q13">
        <f t="shared" si="0"/>
        <v>250</v>
      </c>
      <c r="R13">
        <f t="shared" si="1"/>
        <v>250</v>
      </c>
    </row>
    <row r="14" spans="2:18" ht="13.5">
      <c r="B14" t="s">
        <v>73</v>
      </c>
      <c r="C14" t="s">
        <v>27</v>
      </c>
      <c r="D14" t="s">
        <v>75</v>
      </c>
      <c r="E14">
        <v>20</v>
      </c>
      <c r="F14">
        <v>10</v>
      </c>
      <c r="G14">
        <v>60</v>
      </c>
      <c r="H14" s="3">
        <v>30</v>
      </c>
      <c r="I14" s="3">
        <f t="shared" si="2"/>
        <v>32</v>
      </c>
      <c r="J14" s="3">
        <v>2</v>
      </c>
      <c r="K14" s="3">
        <f t="shared" si="3"/>
        <v>64</v>
      </c>
      <c r="L14">
        <v>340</v>
      </c>
      <c r="M14" t="s">
        <v>89</v>
      </c>
      <c r="Q14">
        <f t="shared" si="0"/>
        <v>340</v>
      </c>
      <c r="R14">
        <f t="shared" si="1"/>
        <v>340</v>
      </c>
    </row>
    <row r="15" spans="8:11" ht="13.5">
      <c r="H15" s="3"/>
      <c r="I15" s="3"/>
      <c r="J15" s="3"/>
      <c r="K15" s="3"/>
    </row>
    <row r="16" spans="2:11" ht="13.5">
      <c r="B16" t="s">
        <v>64</v>
      </c>
      <c r="H16" s="3"/>
      <c r="I16" s="3"/>
      <c r="J16" s="3"/>
      <c r="K16" s="3"/>
    </row>
    <row r="17" spans="1:18" ht="13.5">
      <c r="A17">
        <v>1</v>
      </c>
      <c r="B17" t="s">
        <v>65</v>
      </c>
      <c r="C17" t="s">
        <v>15</v>
      </c>
      <c r="D17" t="s">
        <v>74</v>
      </c>
      <c r="E17">
        <v>40</v>
      </c>
      <c r="F17">
        <v>27</v>
      </c>
      <c r="G17">
        <v>70</v>
      </c>
      <c r="H17" s="3">
        <v>55</v>
      </c>
      <c r="I17" s="3">
        <f aca="true" t="shared" si="4" ref="I17:I28">IF(A17=1,H17+INT(E17/2),H17+INT(F17/4))</f>
        <v>75</v>
      </c>
      <c r="J17" s="3">
        <v>3</v>
      </c>
      <c r="K17" s="3">
        <f>J17*I17</f>
        <v>225</v>
      </c>
      <c r="L17">
        <v>500</v>
      </c>
      <c r="M17" t="s">
        <v>91</v>
      </c>
      <c r="N17" t="str">
        <f>B4</f>
        <v>セラミナイフ</v>
      </c>
      <c r="O17" t="str">
        <f>B12</f>
        <v>フリーズガン</v>
      </c>
      <c r="P17">
        <f>R4+R12</f>
        <v>245</v>
      </c>
      <c r="Q17">
        <f aca="true" t="shared" si="5" ref="Q17:Q28">L17+P17</f>
        <v>745</v>
      </c>
      <c r="R17">
        <f aca="true" t="shared" si="6" ref="R17:R28">IF(ISBLANK(M17),Q17,L17)</f>
        <v>500</v>
      </c>
    </row>
    <row r="18" spans="1:18" ht="13.5">
      <c r="A18">
        <v>1</v>
      </c>
      <c r="B18" t="s">
        <v>66</v>
      </c>
      <c r="C18" t="s">
        <v>16</v>
      </c>
      <c r="D18" t="s">
        <v>74</v>
      </c>
      <c r="E18">
        <v>43</v>
      </c>
      <c r="F18">
        <v>32</v>
      </c>
      <c r="G18">
        <v>70</v>
      </c>
      <c r="H18" s="3">
        <v>60</v>
      </c>
      <c r="I18" s="3">
        <f t="shared" si="4"/>
        <v>81</v>
      </c>
      <c r="J18" s="3">
        <v>3</v>
      </c>
      <c r="K18" s="3">
        <f aca="true" t="shared" si="7" ref="K18:K28">J18*I18</f>
        <v>243</v>
      </c>
      <c r="L18">
        <v>630</v>
      </c>
      <c r="N18" t="str">
        <f>B3</f>
        <v>バトルナイフ</v>
      </c>
      <c r="O18" t="str">
        <f>B9</f>
        <v>でんじガン</v>
      </c>
      <c r="P18">
        <f>R3+R9</f>
        <v>70</v>
      </c>
      <c r="Q18">
        <f t="shared" si="5"/>
        <v>700</v>
      </c>
      <c r="R18">
        <f t="shared" si="6"/>
        <v>700</v>
      </c>
    </row>
    <row r="19" spans="1:18" ht="13.5">
      <c r="A19">
        <v>1</v>
      </c>
      <c r="B19" t="s">
        <v>67</v>
      </c>
      <c r="C19" t="s">
        <v>28</v>
      </c>
      <c r="D19" t="s">
        <v>74</v>
      </c>
      <c r="E19">
        <v>51</v>
      </c>
      <c r="F19">
        <v>34</v>
      </c>
      <c r="G19">
        <v>70</v>
      </c>
      <c r="H19" s="3">
        <v>65</v>
      </c>
      <c r="I19" s="3">
        <f t="shared" si="4"/>
        <v>90</v>
      </c>
      <c r="J19" s="3">
        <v>3</v>
      </c>
      <c r="K19" s="3">
        <f t="shared" si="7"/>
        <v>270</v>
      </c>
      <c r="L19">
        <v>760</v>
      </c>
      <c r="N19" t="str">
        <f>B3</f>
        <v>バトルナイフ</v>
      </c>
      <c r="O19" t="str">
        <f>B10</f>
        <v>コロナじゅう</v>
      </c>
      <c r="P19">
        <f>R3+R10</f>
        <v>100</v>
      </c>
      <c r="Q19">
        <f t="shared" si="5"/>
        <v>860</v>
      </c>
      <c r="R19">
        <f t="shared" si="6"/>
        <v>860</v>
      </c>
    </row>
    <row r="20" spans="2:18" ht="13.5">
      <c r="B20" t="s">
        <v>68</v>
      </c>
      <c r="C20" t="s">
        <v>20</v>
      </c>
      <c r="D20" t="s">
        <v>74</v>
      </c>
      <c r="E20">
        <v>61</v>
      </c>
      <c r="F20">
        <v>40</v>
      </c>
      <c r="G20">
        <v>70</v>
      </c>
      <c r="H20" s="3">
        <v>92</v>
      </c>
      <c r="I20" s="3">
        <f t="shared" si="4"/>
        <v>102</v>
      </c>
      <c r="J20" s="3">
        <v>3</v>
      </c>
      <c r="K20" s="3">
        <f t="shared" si="7"/>
        <v>306</v>
      </c>
      <c r="L20">
        <v>1000</v>
      </c>
      <c r="N20" t="str">
        <f>B3</f>
        <v>バトルナイフ</v>
      </c>
      <c r="O20" t="str">
        <f>B11</f>
        <v>ニードルガン</v>
      </c>
      <c r="P20">
        <f>R3+R11</f>
        <v>135</v>
      </c>
      <c r="Q20">
        <f t="shared" si="5"/>
        <v>1135</v>
      </c>
      <c r="R20">
        <f t="shared" si="6"/>
        <v>1135</v>
      </c>
    </row>
    <row r="21" spans="2:18" ht="13.5">
      <c r="B21" t="s">
        <v>69</v>
      </c>
      <c r="C21" t="s">
        <v>21</v>
      </c>
      <c r="D21" t="s">
        <v>74</v>
      </c>
      <c r="E21">
        <v>42</v>
      </c>
      <c r="F21">
        <v>56</v>
      </c>
      <c r="G21">
        <v>70</v>
      </c>
      <c r="H21" s="3">
        <v>92</v>
      </c>
      <c r="I21" s="3">
        <f t="shared" si="4"/>
        <v>106</v>
      </c>
      <c r="J21" s="3">
        <v>3</v>
      </c>
      <c r="K21" s="3">
        <f t="shared" si="7"/>
        <v>318</v>
      </c>
      <c r="L21">
        <v>1290</v>
      </c>
      <c r="N21" t="str">
        <f>B4</f>
        <v>セラミナイフ</v>
      </c>
      <c r="O21" t="str">
        <f>B11</f>
        <v>ニードルガン</v>
      </c>
      <c r="P21">
        <f>R4+R11</f>
        <v>165</v>
      </c>
      <c r="Q21">
        <f t="shared" si="5"/>
        <v>1455</v>
      </c>
      <c r="R21">
        <f t="shared" si="6"/>
        <v>1455</v>
      </c>
    </row>
    <row r="22" spans="1:18" ht="13.5">
      <c r="A22">
        <v>1</v>
      </c>
      <c r="B22" t="s">
        <v>70</v>
      </c>
      <c r="C22" t="s">
        <v>27</v>
      </c>
      <c r="D22" t="s">
        <v>74</v>
      </c>
      <c r="E22">
        <v>47</v>
      </c>
      <c r="F22">
        <v>45</v>
      </c>
      <c r="G22">
        <v>70</v>
      </c>
      <c r="H22" s="3">
        <v>80</v>
      </c>
      <c r="I22" s="3">
        <f t="shared" si="4"/>
        <v>103</v>
      </c>
      <c r="J22" s="3">
        <v>3</v>
      </c>
      <c r="K22" s="3">
        <f t="shared" si="7"/>
        <v>309</v>
      </c>
      <c r="L22">
        <v>1600</v>
      </c>
      <c r="N22" t="str">
        <f>B5</f>
        <v>ソニックナイフ</v>
      </c>
      <c r="O22" t="str">
        <f>B12</f>
        <v>フリーズガン</v>
      </c>
      <c r="P22">
        <f>R5+R12</f>
        <v>280</v>
      </c>
      <c r="Q22">
        <f t="shared" si="5"/>
        <v>1880</v>
      </c>
      <c r="R22">
        <f t="shared" si="6"/>
        <v>1880</v>
      </c>
    </row>
    <row r="23" spans="2:18" ht="13.5">
      <c r="B23" t="s">
        <v>55</v>
      </c>
      <c r="C23" t="s">
        <v>15</v>
      </c>
      <c r="D23" t="s">
        <v>75</v>
      </c>
      <c r="E23">
        <v>40</v>
      </c>
      <c r="F23">
        <v>27</v>
      </c>
      <c r="G23">
        <v>100</v>
      </c>
      <c r="H23" s="3">
        <v>40</v>
      </c>
      <c r="I23" s="3">
        <f t="shared" si="4"/>
        <v>46</v>
      </c>
      <c r="J23" s="3">
        <v>2</v>
      </c>
      <c r="K23" s="3">
        <f t="shared" si="7"/>
        <v>92</v>
      </c>
      <c r="L23">
        <v>500</v>
      </c>
      <c r="N23" t="str">
        <f>B4</f>
        <v>セラミナイフ</v>
      </c>
      <c r="O23" t="str">
        <f>B6</f>
        <v>アイスガン</v>
      </c>
      <c r="P23">
        <f>R4+R6</f>
        <v>245</v>
      </c>
      <c r="Q23">
        <f t="shared" si="5"/>
        <v>745</v>
      </c>
      <c r="R23">
        <f t="shared" si="6"/>
        <v>745</v>
      </c>
    </row>
    <row r="24" spans="2:18" ht="13.5">
      <c r="B24" t="s">
        <v>60</v>
      </c>
      <c r="C24" t="s">
        <v>16</v>
      </c>
      <c r="D24" t="s">
        <v>75</v>
      </c>
      <c r="E24">
        <v>43</v>
      </c>
      <c r="F24">
        <v>32</v>
      </c>
      <c r="G24">
        <v>100</v>
      </c>
      <c r="H24" s="3">
        <v>45</v>
      </c>
      <c r="I24" s="3">
        <f t="shared" si="4"/>
        <v>53</v>
      </c>
      <c r="J24" s="3">
        <v>2</v>
      </c>
      <c r="K24" s="3">
        <f t="shared" si="7"/>
        <v>106</v>
      </c>
      <c r="L24">
        <v>630</v>
      </c>
      <c r="N24" t="str">
        <f>B3</f>
        <v>バトルナイフ</v>
      </c>
      <c r="O24" t="str">
        <f>B3</f>
        <v>バトルナイフ</v>
      </c>
      <c r="P24">
        <f>R3+R3</f>
        <v>70</v>
      </c>
      <c r="Q24">
        <f t="shared" si="5"/>
        <v>700</v>
      </c>
      <c r="R24">
        <f t="shared" si="6"/>
        <v>700</v>
      </c>
    </row>
    <row r="25" spans="2:18" ht="13.5">
      <c r="B25" t="s">
        <v>63</v>
      </c>
      <c r="C25" t="s">
        <v>28</v>
      </c>
      <c r="D25" t="s">
        <v>75</v>
      </c>
      <c r="E25">
        <v>51</v>
      </c>
      <c r="F25">
        <v>34</v>
      </c>
      <c r="G25">
        <v>100</v>
      </c>
      <c r="H25" s="3">
        <v>50</v>
      </c>
      <c r="I25" s="3">
        <f t="shared" si="4"/>
        <v>58</v>
      </c>
      <c r="J25" s="3">
        <v>2</v>
      </c>
      <c r="K25" s="3">
        <f t="shared" si="7"/>
        <v>116</v>
      </c>
      <c r="L25">
        <v>760</v>
      </c>
      <c r="M25" t="s">
        <v>90</v>
      </c>
      <c r="N25" t="str">
        <f>B3</f>
        <v>バトルナイフ</v>
      </c>
      <c r="O25" t="str">
        <f>B4</f>
        <v>セラミナイフ</v>
      </c>
      <c r="P25">
        <f>R3+R4</f>
        <v>100</v>
      </c>
      <c r="Q25">
        <f t="shared" si="5"/>
        <v>860</v>
      </c>
      <c r="R25">
        <f t="shared" si="6"/>
        <v>760</v>
      </c>
    </row>
    <row r="26" spans="2:18" ht="13.5">
      <c r="B26" t="s">
        <v>86</v>
      </c>
      <c r="C26" t="s">
        <v>20</v>
      </c>
      <c r="D26" t="s">
        <v>75</v>
      </c>
      <c r="E26">
        <v>61</v>
      </c>
      <c r="F26">
        <v>40</v>
      </c>
      <c r="G26">
        <v>100</v>
      </c>
      <c r="H26" s="3">
        <v>55</v>
      </c>
      <c r="I26" s="3">
        <f t="shared" si="4"/>
        <v>65</v>
      </c>
      <c r="J26" s="3">
        <v>2</v>
      </c>
      <c r="K26" s="3">
        <f t="shared" si="7"/>
        <v>130</v>
      </c>
      <c r="L26">
        <v>1000</v>
      </c>
      <c r="M26" t="s">
        <v>92</v>
      </c>
      <c r="N26" t="str">
        <f>B3</f>
        <v>バトルナイフ</v>
      </c>
      <c r="O26" t="str">
        <f>B5</f>
        <v>ソニックナイフ</v>
      </c>
      <c r="P26">
        <f>R3+R5</f>
        <v>135</v>
      </c>
      <c r="Q26">
        <f t="shared" si="5"/>
        <v>1135</v>
      </c>
      <c r="R26">
        <f t="shared" si="6"/>
        <v>1000</v>
      </c>
    </row>
    <row r="27" spans="2:18" ht="13.5">
      <c r="B27" t="s">
        <v>87</v>
      </c>
      <c r="C27" t="s">
        <v>21</v>
      </c>
      <c r="D27" t="s">
        <v>75</v>
      </c>
      <c r="E27">
        <v>42</v>
      </c>
      <c r="F27">
        <v>56</v>
      </c>
      <c r="G27">
        <v>100</v>
      </c>
      <c r="H27" s="3">
        <v>60</v>
      </c>
      <c r="I27" s="3">
        <f t="shared" si="4"/>
        <v>74</v>
      </c>
      <c r="J27" s="3">
        <v>2</v>
      </c>
      <c r="K27" s="3">
        <f t="shared" si="7"/>
        <v>148</v>
      </c>
      <c r="L27">
        <v>1290</v>
      </c>
      <c r="N27" t="str">
        <f>B4</f>
        <v>セラミナイフ</v>
      </c>
      <c r="O27" t="str">
        <f>B5</f>
        <v>ソニックナイフ</v>
      </c>
      <c r="P27">
        <f>R4+R5</f>
        <v>165</v>
      </c>
      <c r="Q27">
        <f t="shared" si="5"/>
        <v>1455</v>
      </c>
      <c r="R27">
        <f t="shared" si="6"/>
        <v>1455</v>
      </c>
    </row>
    <row r="28" spans="2:18" ht="13.5">
      <c r="B28" t="s">
        <v>88</v>
      </c>
      <c r="C28" t="s">
        <v>27</v>
      </c>
      <c r="D28" t="s">
        <v>75</v>
      </c>
      <c r="E28">
        <v>47</v>
      </c>
      <c r="F28">
        <v>45</v>
      </c>
      <c r="G28">
        <v>100</v>
      </c>
      <c r="H28" s="3">
        <v>65</v>
      </c>
      <c r="I28" s="3">
        <f t="shared" si="4"/>
        <v>76</v>
      </c>
      <c r="J28" s="3">
        <v>2</v>
      </c>
      <c r="K28" s="3">
        <f t="shared" si="7"/>
        <v>152</v>
      </c>
      <c r="L28">
        <v>1600</v>
      </c>
      <c r="N28" t="str">
        <f>B5</f>
        <v>ソニックナイフ</v>
      </c>
      <c r="O28" t="str">
        <f>B6</f>
        <v>アイスガン</v>
      </c>
      <c r="P28">
        <f>R5+R6</f>
        <v>280</v>
      </c>
      <c r="Q28">
        <f t="shared" si="5"/>
        <v>1880</v>
      </c>
      <c r="R28">
        <f t="shared" si="6"/>
        <v>1880</v>
      </c>
    </row>
    <row r="29" spans="8:11" ht="13.5">
      <c r="H29" s="3"/>
      <c r="I29" s="3"/>
      <c r="J29" s="3"/>
      <c r="K29" s="3"/>
    </row>
    <row r="30" spans="2:11" ht="13.5">
      <c r="B30" t="s">
        <v>0</v>
      </c>
      <c r="H30" s="3"/>
      <c r="I30" s="3"/>
      <c r="J30" s="3"/>
      <c r="K30" s="3"/>
    </row>
    <row r="31" spans="1:18" ht="13.5">
      <c r="A31">
        <v>1</v>
      </c>
      <c r="B31" t="s">
        <v>53</v>
      </c>
      <c r="C31" t="s">
        <v>15</v>
      </c>
      <c r="D31" t="s">
        <v>74</v>
      </c>
      <c r="E31">
        <v>60</v>
      </c>
      <c r="F31">
        <v>53</v>
      </c>
      <c r="G31">
        <v>110</v>
      </c>
      <c r="H31" s="3">
        <v>95</v>
      </c>
      <c r="I31" s="3">
        <f aca="true" t="shared" si="8" ref="I31:I42">IF(A31=1,H31+INT(E31/2),H31+INT(F31/4))</f>
        <v>125</v>
      </c>
      <c r="J31" s="3">
        <v>5</v>
      </c>
      <c r="K31" s="3">
        <f aca="true" t="shared" si="9" ref="K31:K42">J31*I31</f>
        <v>625</v>
      </c>
      <c r="L31">
        <v>3000</v>
      </c>
      <c r="M31" t="s">
        <v>62</v>
      </c>
      <c r="N31" t="str">
        <f>B18</f>
        <v>ほうねつナイフ</v>
      </c>
      <c r="O31" t="str">
        <f>B26</f>
        <v>ソリッドガン</v>
      </c>
      <c r="P31">
        <f>R18+R26</f>
        <v>1700</v>
      </c>
      <c r="Q31">
        <f aca="true" t="shared" si="10" ref="Q31:Q42">L31+P31</f>
        <v>4700</v>
      </c>
      <c r="R31">
        <f aca="true" t="shared" si="11" ref="R31:R42">IF(ISBLANK(M31),Q31,L31)</f>
        <v>3000</v>
      </c>
    </row>
    <row r="32" spans="1:18" ht="13.5">
      <c r="A32">
        <v>1</v>
      </c>
      <c r="B32" t="s">
        <v>54</v>
      </c>
      <c r="C32" t="s">
        <v>16</v>
      </c>
      <c r="D32" t="s">
        <v>74</v>
      </c>
      <c r="E32">
        <v>70</v>
      </c>
      <c r="F32">
        <v>49</v>
      </c>
      <c r="G32">
        <v>110</v>
      </c>
      <c r="H32" s="3">
        <v>100</v>
      </c>
      <c r="I32" s="3">
        <f t="shared" si="8"/>
        <v>135</v>
      </c>
      <c r="J32" s="3">
        <v>5</v>
      </c>
      <c r="K32" s="3">
        <f t="shared" si="9"/>
        <v>675</v>
      </c>
      <c r="L32">
        <v>4000</v>
      </c>
      <c r="N32" t="str">
        <f>B17</f>
        <v>エレキスティック</v>
      </c>
      <c r="O32" t="str">
        <f>B23</f>
        <v>プラズマガン</v>
      </c>
      <c r="P32">
        <f>R17+R23</f>
        <v>1245</v>
      </c>
      <c r="Q32">
        <f t="shared" si="10"/>
        <v>5245</v>
      </c>
      <c r="R32">
        <f t="shared" si="11"/>
        <v>5245</v>
      </c>
    </row>
    <row r="33" spans="1:18" ht="13.5">
      <c r="A33">
        <v>1</v>
      </c>
      <c r="B33" t="s">
        <v>56</v>
      </c>
      <c r="C33" t="s">
        <v>28</v>
      </c>
      <c r="D33" t="s">
        <v>74</v>
      </c>
      <c r="E33">
        <v>72</v>
      </c>
      <c r="F33">
        <v>60</v>
      </c>
      <c r="G33">
        <v>110</v>
      </c>
      <c r="H33" s="3">
        <v>105</v>
      </c>
      <c r="I33" s="3">
        <f t="shared" si="8"/>
        <v>141</v>
      </c>
      <c r="J33" s="3">
        <v>5</v>
      </c>
      <c r="K33" s="3">
        <f t="shared" si="9"/>
        <v>705</v>
      </c>
      <c r="L33">
        <v>5000</v>
      </c>
      <c r="N33" t="str">
        <f>B17</f>
        <v>エレキスティック</v>
      </c>
      <c r="O33" t="str">
        <f>B24</f>
        <v>ファイアガン</v>
      </c>
      <c r="P33">
        <f>R17+R24</f>
        <v>1200</v>
      </c>
      <c r="Q33">
        <f t="shared" si="10"/>
        <v>6200</v>
      </c>
      <c r="R33">
        <f t="shared" si="11"/>
        <v>6200</v>
      </c>
    </row>
    <row r="34" spans="2:18" ht="13.5">
      <c r="B34" t="s">
        <v>57</v>
      </c>
      <c r="C34" t="s">
        <v>20</v>
      </c>
      <c r="D34" t="s">
        <v>74</v>
      </c>
      <c r="E34">
        <v>85</v>
      </c>
      <c r="F34">
        <v>61</v>
      </c>
      <c r="G34">
        <v>110</v>
      </c>
      <c r="H34" s="3">
        <v>119</v>
      </c>
      <c r="I34" s="3">
        <f t="shared" si="8"/>
        <v>134</v>
      </c>
      <c r="J34" s="3">
        <v>5</v>
      </c>
      <c r="K34" s="3">
        <f t="shared" si="9"/>
        <v>670</v>
      </c>
      <c r="L34">
        <v>6000</v>
      </c>
      <c r="N34" t="str">
        <f>B17</f>
        <v>エレキスティック</v>
      </c>
      <c r="O34" t="str">
        <f>B25</f>
        <v>おんぱじゅう</v>
      </c>
      <c r="P34">
        <f>R17+R25</f>
        <v>1260</v>
      </c>
      <c r="Q34">
        <f t="shared" si="10"/>
        <v>7260</v>
      </c>
      <c r="R34">
        <f t="shared" si="11"/>
        <v>7260</v>
      </c>
    </row>
    <row r="35" spans="2:18" ht="13.5">
      <c r="B35" t="s">
        <v>58</v>
      </c>
      <c r="C35" t="s">
        <v>21</v>
      </c>
      <c r="D35" t="s">
        <v>74</v>
      </c>
      <c r="E35">
        <v>62</v>
      </c>
      <c r="F35">
        <v>73</v>
      </c>
      <c r="G35">
        <v>110</v>
      </c>
      <c r="H35" s="3">
        <v>119</v>
      </c>
      <c r="I35" s="3">
        <f t="shared" si="8"/>
        <v>137</v>
      </c>
      <c r="J35" s="3">
        <v>5</v>
      </c>
      <c r="K35" s="3">
        <f t="shared" si="9"/>
        <v>685</v>
      </c>
      <c r="L35">
        <v>7000</v>
      </c>
      <c r="M35" t="s">
        <v>61</v>
      </c>
      <c r="N35" t="str">
        <f>B18</f>
        <v>ほうねつナイフ</v>
      </c>
      <c r="O35" t="str">
        <f>B25</f>
        <v>おんぱじゅう</v>
      </c>
      <c r="P35">
        <f>R18+R25</f>
        <v>1460</v>
      </c>
      <c r="Q35">
        <f t="shared" si="10"/>
        <v>8460</v>
      </c>
      <c r="R35">
        <f t="shared" si="11"/>
        <v>7000</v>
      </c>
    </row>
    <row r="36" spans="1:18" ht="13.5">
      <c r="A36">
        <v>1</v>
      </c>
      <c r="B36" t="s">
        <v>59</v>
      </c>
      <c r="C36" t="s">
        <v>27</v>
      </c>
      <c r="D36" t="s">
        <v>74</v>
      </c>
      <c r="E36">
        <v>68</v>
      </c>
      <c r="F36">
        <v>67</v>
      </c>
      <c r="G36">
        <v>110</v>
      </c>
      <c r="H36" s="3">
        <v>120</v>
      </c>
      <c r="I36" s="3">
        <f t="shared" si="8"/>
        <v>154</v>
      </c>
      <c r="J36" s="3">
        <v>5</v>
      </c>
      <c r="K36" s="3">
        <f t="shared" si="9"/>
        <v>770</v>
      </c>
      <c r="L36">
        <v>8000</v>
      </c>
      <c r="N36" t="str">
        <f>B19</f>
        <v>ビームサーベル</v>
      </c>
      <c r="O36" t="str">
        <f>B26</f>
        <v>ソリッドガン</v>
      </c>
      <c r="P36">
        <f>R19+R26</f>
        <v>1860</v>
      </c>
      <c r="Q36">
        <f t="shared" si="10"/>
        <v>9860</v>
      </c>
      <c r="R36">
        <f t="shared" si="11"/>
        <v>9860</v>
      </c>
    </row>
    <row r="37" spans="2:18" ht="13.5">
      <c r="B37" t="s">
        <v>93</v>
      </c>
      <c r="C37" t="s">
        <v>15</v>
      </c>
      <c r="D37" t="s">
        <v>75</v>
      </c>
      <c r="E37">
        <v>60</v>
      </c>
      <c r="F37">
        <v>53</v>
      </c>
      <c r="G37">
        <v>130</v>
      </c>
      <c r="H37" s="3">
        <v>75</v>
      </c>
      <c r="I37" s="3">
        <f t="shared" si="8"/>
        <v>88</v>
      </c>
      <c r="J37" s="3">
        <v>3</v>
      </c>
      <c r="K37" s="3">
        <f t="shared" si="9"/>
        <v>264</v>
      </c>
      <c r="L37">
        <v>3000</v>
      </c>
      <c r="N37" t="str">
        <f>B24</f>
        <v>ファイアガン</v>
      </c>
      <c r="O37" t="str">
        <f>B26</f>
        <v>ソリッドガン</v>
      </c>
      <c r="P37">
        <f>R24+R26</f>
        <v>1700</v>
      </c>
      <c r="Q37">
        <f t="shared" si="10"/>
        <v>4700</v>
      </c>
      <c r="R37">
        <f t="shared" si="11"/>
        <v>4700</v>
      </c>
    </row>
    <row r="38" spans="2:18" ht="13.5">
      <c r="B38" t="s">
        <v>94</v>
      </c>
      <c r="C38" t="s">
        <v>16</v>
      </c>
      <c r="D38" t="s">
        <v>75</v>
      </c>
      <c r="E38">
        <v>70</v>
      </c>
      <c r="F38">
        <v>49</v>
      </c>
      <c r="G38">
        <v>130</v>
      </c>
      <c r="H38" s="3">
        <v>80</v>
      </c>
      <c r="I38" s="3">
        <f t="shared" si="8"/>
        <v>92</v>
      </c>
      <c r="J38" s="3">
        <v>3</v>
      </c>
      <c r="K38" s="3">
        <f t="shared" si="9"/>
        <v>276</v>
      </c>
      <c r="L38">
        <v>4000</v>
      </c>
      <c r="N38" t="str">
        <f>B17</f>
        <v>エレキスティック</v>
      </c>
      <c r="O38" t="str">
        <f>B17</f>
        <v>エレキスティック</v>
      </c>
      <c r="P38">
        <f>R17+R17</f>
        <v>1000</v>
      </c>
      <c r="Q38">
        <f t="shared" si="10"/>
        <v>5000</v>
      </c>
      <c r="R38">
        <f t="shared" si="11"/>
        <v>5000</v>
      </c>
    </row>
    <row r="39" spans="2:18" ht="13.5">
      <c r="B39" t="s">
        <v>95</v>
      </c>
      <c r="C39" t="s">
        <v>28</v>
      </c>
      <c r="D39" t="s">
        <v>75</v>
      </c>
      <c r="E39">
        <v>72</v>
      </c>
      <c r="F39">
        <v>60</v>
      </c>
      <c r="G39">
        <v>130</v>
      </c>
      <c r="H39" s="3">
        <v>85</v>
      </c>
      <c r="I39" s="3">
        <f t="shared" si="8"/>
        <v>100</v>
      </c>
      <c r="J39" s="3">
        <v>3</v>
      </c>
      <c r="K39" s="3">
        <f t="shared" si="9"/>
        <v>300</v>
      </c>
      <c r="L39">
        <v>5000</v>
      </c>
      <c r="N39" t="str">
        <f>B17</f>
        <v>エレキスティック</v>
      </c>
      <c r="O39" t="str">
        <f>B18</f>
        <v>ほうねつナイフ</v>
      </c>
      <c r="P39">
        <f>R17+R18</f>
        <v>1200</v>
      </c>
      <c r="Q39">
        <f t="shared" si="10"/>
        <v>6200</v>
      </c>
      <c r="R39">
        <f t="shared" si="11"/>
        <v>6200</v>
      </c>
    </row>
    <row r="40" spans="2:18" ht="13.5">
      <c r="B40" t="s">
        <v>96</v>
      </c>
      <c r="C40" t="s">
        <v>20</v>
      </c>
      <c r="D40" t="s">
        <v>75</v>
      </c>
      <c r="E40">
        <v>85</v>
      </c>
      <c r="F40">
        <v>61</v>
      </c>
      <c r="G40">
        <v>130</v>
      </c>
      <c r="H40" s="3">
        <v>90</v>
      </c>
      <c r="I40" s="3">
        <f t="shared" si="8"/>
        <v>105</v>
      </c>
      <c r="J40" s="3">
        <v>3</v>
      </c>
      <c r="K40" s="3">
        <f t="shared" si="9"/>
        <v>315</v>
      </c>
      <c r="L40">
        <v>6000</v>
      </c>
      <c r="N40" t="str">
        <f>B17</f>
        <v>エレキスティック</v>
      </c>
      <c r="O40" t="str">
        <f>B19</f>
        <v>ビームサーベル</v>
      </c>
      <c r="P40">
        <f>R17+R19</f>
        <v>1360</v>
      </c>
      <c r="Q40">
        <f t="shared" si="10"/>
        <v>7360</v>
      </c>
      <c r="R40">
        <f t="shared" si="11"/>
        <v>7360</v>
      </c>
    </row>
    <row r="41" spans="2:18" ht="13.5">
      <c r="B41" t="s">
        <v>97</v>
      </c>
      <c r="C41" t="s">
        <v>21</v>
      </c>
      <c r="D41" t="s">
        <v>75</v>
      </c>
      <c r="E41">
        <v>62</v>
      </c>
      <c r="F41">
        <v>73</v>
      </c>
      <c r="G41">
        <v>130</v>
      </c>
      <c r="H41" s="3">
        <v>95</v>
      </c>
      <c r="I41" s="3">
        <f t="shared" si="8"/>
        <v>113</v>
      </c>
      <c r="J41" s="3">
        <v>3</v>
      </c>
      <c r="K41" s="3">
        <f t="shared" si="9"/>
        <v>339</v>
      </c>
      <c r="L41">
        <v>7000</v>
      </c>
      <c r="N41" t="str">
        <f>B24</f>
        <v>ファイアガン</v>
      </c>
      <c r="O41" t="str">
        <f>B25</f>
        <v>おんぱじゅう</v>
      </c>
      <c r="P41">
        <f>R24+R25</f>
        <v>1460</v>
      </c>
      <c r="Q41">
        <f t="shared" si="10"/>
        <v>8460</v>
      </c>
      <c r="R41">
        <f t="shared" si="11"/>
        <v>8460</v>
      </c>
    </row>
    <row r="42" spans="2:18" ht="13.5">
      <c r="B42" t="s">
        <v>98</v>
      </c>
      <c r="C42" t="s">
        <v>27</v>
      </c>
      <c r="D42" t="s">
        <v>75</v>
      </c>
      <c r="E42">
        <v>68</v>
      </c>
      <c r="F42">
        <v>67</v>
      </c>
      <c r="G42">
        <v>130</v>
      </c>
      <c r="H42" s="3">
        <v>100</v>
      </c>
      <c r="I42" s="3">
        <f t="shared" si="8"/>
        <v>116</v>
      </c>
      <c r="J42" s="3">
        <v>3</v>
      </c>
      <c r="K42" s="3">
        <f t="shared" si="9"/>
        <v>348</v>
      </c>
      <c r="L42">
        <v>8000</v>
      </c>
      <c r="N42" t="str">
        <f>B19</f>
        <v>ビームサーベル</v>
      </c>
      <c r="O42" t="str">
        <f>B20</f>
        <v>せきかじゅう</v>
      </c>
      <c r="P42">
        <f>R19+R20</f>
        <v>1995</v>
      </c>
      <c r="Q42">
        <f t="shared" si="10"/>
        <v>9995</v>
      </c>
      <c r="R42">
        <f t="shared" si="11"/>
        <v>9995</v>
      </c>
    </row>
    <row r="43" spans="8:11" ht="13.5">
      <c r="H43" s="3"/>
      <c r="I43" s="3"/>
      <c r="J43" s="3"/>
      <c r="K43" s="3"/>
    </row>
    <row r="44" spans="2:11" ht="13.5">
      <c r="B44" t="s">
        <v>99</v>
      </c>
      <c r="H44" s="3"/>
      <c r="I44" s="3"/>
      <c r="J44" s="3"/>
      <c r="K44" s="3"/>
    </row>
    <row r="45" spans="1:18" ht="13.5">
      <c r="A45">
        <v>1</v>
      </c>
      <c r="B45" t="s">
        <v>100</v>
      </c>
      <c r="C45" t="s">
        <v>15</v>
      </c>
      <c r="D45" t="s">
        <v>74</v>
      </c>
      <c r="E45">
        <v>88</v>
      </c>
      <c r="F45">
        <v>85</v>
      </c>
      <c r="G45">
        <v>110</v>
      </c>
      <c r="H45" s="3">
        <v>135</v>
      </c>
      <c r="I45" s="3">
        <f aca="true" t="shared" si="12" ref="I45:I50">IF(A45=1,H45+INT(E45/2),H45+INT(F45/4))</f>
        <v>179</v>
      </c>
      <c r="J45" s="4">
        <v>3</v>
      </c>
      <c r="K45" s="3">
        <f>J45*I45</f>
        <v>537</v>
      </c>
      <c r="L45">
        <v>15000</v>
      </c>
      <c r="N45" t="str">
        <f>B32</f>
        <v>ヒートサーベル</v>
      </c>
      <c r="O45" t="str">
        <f>B40</f>
        <v>とうけつライフル</v>
      </c>
      <c r="P45">
        <f>R32+R40</f>
        <v>12605</v>
      </c>
      <c r="Q45">
        <f aca="true" t="shared" si="13" ref="Q45:Q56">L45+P45</f>
        <v>27605</v>
      </c>
      <c r="R45">
        <f aca="true" t="shared" si="14" ref="R45:R56">IF(ISBLANK(M45),Q45,L45)</f>
        <v>27605</v>
      </c>
    </row>
    <row r="46" spans="1:18" ht="13.5">
      <c r="A46">
        <v>1</v>
      </c>
      <c r="B46" t="s">
        <v>41</v>
      </c>
      <c r="C46" t="s">
        <v>16</v>
      </c>
      <c r="D46" t="s">
        <v>74</v>
      </c>
      <c r="E46">
        <v>88</v>
      </c>
      <c r="F46">
        <v>78</v>
      </c>
      <c r="G46">
        <v>110</v>
      </c>
      <c r="H46" s="3">
        <v>140</v>
      </c>
      <c r="I46" s="3">
        <f t="shared" si="12"/>
        <v>184</v>
      </c>
      <c r="J46" s="3">
        <v>8</v>
      </c>
      <c r="K46" s="3">
        <f aca="true" t="shared" si="15" ref="K46:K56">J46*I46</f>
        <v>1472</v>
      </c>
      <c r="L46">
        <v>16000</v>
      </c>
      <c r="N46" t="str">
        <f>B31</f>
        <v>スパークサーベル</v>
      </c>
      <c r="O46" t="str">
        <f>B37</f>
        <v>アルファライフル</v>
      </c>
      <c r="P46">
        <f>R31+R37</f>
        <v>7700</v>
      </c>
      <c r="Q46">
        <f t="shared" si="13"/>
        <v>23700</v>
      </c>
      <c r="R46">
        <f t="shared" si="14"/>
        <v>23700</v>
      </c>
    </row>
    <row r="47" spans="1:18" ht="13.5">
      <c r="A47">
        <v>1</v>
      </c>
      <c r="B47" t="s">
        <v>42</v>
      </c>
      <c r="C47" t="s">
        <v>28</v>
      </c>
      <c r="D47" t="s">
        <v>74</v>
      </c>
      <c r="E47">
        <v>96</v>
      </c>
      <c r="F47">
        <v>84</v>
      </c>
      <c r="G47">
        <v>120</v>
      </c>
      <c r="H47" s="3">
        <v>145</v>
      </c>
      <c r="I47" s="3">
        <f t="shared" si="12"/>
        <v>193</v>
      </c>
      <c r="J47" s="3">
        <v>8</v>
      </c>
      <c r="K47" s="3">
        <f t="shared" si="15"/>
        <v>1544</v>
      </c>
      <c r="L47">
        <v>18000</v>
      </c>
      <c r="N47" t="str">
        <f>B31</f>
        <v>スパークサーベル</v>
      </c>
      <c r="O47" t="str">
        <f>B38</f>
        <v>ヒートライフル</v>
      </c>
      <c r="P47">
        <f>R31+R38</f>
        <v>8000</v>
      </c>
      <c r="Q47">
        <f t="shared" si="13"/>
        <v>26000</v>
      </c>
      <c r="R47">
        <f t="shared" si="14"/>
        <v>26000</v>
      </c>
    </row>
    <row r="48" spans="2:18" ht="13.5">
      <c r="B48" t="s">
        <v>101</v>
      </c>
      <c r="C48" t="s">
        <v>20</v>
      </c>
      <c r="D48" t="s">
        <v>74</v>
      </c>
      <c r="E48">
        <v>108</v>
      </c>
      <c r="F48">
        <v>78</v>
      </c>
      <c r="G48">
        <v>120</v>
      </c>
      <c r="H48" s="3">
        <v>178</v>
      </c>
      <c r="I48" s="3">
        <f t="shared" si="12"/>
        <v>197</v>
      </c>
      <c r="J48" s="3">
        <v>8</v>
      </c>
      <c r="K48" s="3">
        <f t="shared" si="15"/>
        <v>1576</v>
      </c>
      <c r="L48">
        <v>20000</v>
      </c>
      <c r="N48" t="str">
        <f>B31</f>
        <v>スパークサーベル</v>
      </c>
      <c r="O48" t="str">
        <f>B39</f>
        <v>ぶんしライフル</v>
      </c>
      <c r="P48">
        <f>R31+R39</f>
        <v>9200</v>
      </c>
      <c r="Q48">
        <f t="shared" si="13"/>
        <v>29200</v>
      </c>
      <c r="R48">
        <f t="shared" si="14"/>
        <v>29200</v>
      </c>
    </row>
    <row r="49" spans="2:18" ht="13.5">
      <c r="B49" t="s">
        <v>47</v>
      </c>
      <c r="C49" t="s">
        <v>21</v>
      </c>
      <c r="D49" t="s">
        <v>74</v>
      </c>
      <c r="E49">
        <v>80</v>
      </c>
      <c r="F49">
        <v>104</v>
      </c>
      <c r="G49">
        <v>130</v>
      </c>
      <c r="H49" s="3">
        <v>178</v>
      </c>
      <c r="I49" s="3">
        <f t="shared" si="12"/>
        <v>204</v>
      </c>
      <c r="J49" s="3">
        <v>8</v>
      </c>
      <c r="K49" s="3">
        <f t="shared" si="15"/>
        <v>1632</v>
      </c>
      <c r="L49">
        <v>23000</v>
      </c>
      <c r="N49" t="str">
        <f>B31</f>
        <v>スパークサーベル</v>
      </c>
      <c r="O49" t="str">
        <f>B40</f>
        <v>とうけつライフル</v>
      </c>
      <c r="P49">
        <f>R31+R40</f>
        <v>10360</v>
      </c>
      <c r="Q49">
        <f t="shared" si="13"/>
        <v>33360</v>
      </c>
      <c r="R49">
        <f t="shared" si="14"/>
        <v>33360</v>
      </c>
    </row>
    <row r="50" spans="1:18" ht="13.5">
      <c r="A50">
        <v>1</v>
      </c>
      <c r="B50" t="s">
        <v>44</v>
      </c>
      <c r="C50" t="s">
        <v>27</v>
      </c>
      <c r="D50" t="s">
        <v>74</v>
      </c>
      <c r="E50">
        <v>104</v>
      </c>
      <c r="F50">
        <v>90</v>
      </c>
      <c r="G50">
        <v>130</v>
      </c>
      <c r="H50" s="3">
        <v>160</v>
      </c>
      <c r="I50" s="3">
        <f t="shared" si="12"/>
        <v>212</v>
      </c>
      <c r="J50" s="3">
        <v>8</v>
      </c>
      <c r="K50" s="3">
        <f t="shared" si="15"/>
        <v>1696</v>
      </c>
      <c r="L50">
        <v>25000</v>
      </c>
      <c r="N50" t="str">
        <f>B31</f>
        <v>スパークサーベル</v>
      </c>
      <c r="O50" t="str">
        <f>B41</f>
        <v>オキシドライフル</v>
      </c>
      <c r="P50">
        <f>R31+R41</f>
        <v>11460</v>
      </c>
      <c r="Q50">
        <f t="shared" si="13"/>
        <v>36460</v>
      </c>
      <c r="R50">
        <f t="shared" si="14"/>
        <v>36460</v>
      </c>
    </row>
    <row r="51" spans="2:18" ht="13.5">
      <c r="B51" t="s">
        <v>102</v>
      </c>
      <c r="C51" t="s">
        <v>15</v>
      </c>
      <c r="D51" t="s">
        <v>75</v>
      </c>
      <c r="E51">
        <v>88</v>
      </c>
      <c r="F51">
        <v>85</v>
      </c>
      <c r="G51">
        <v>170</v>
      </c>
      <c r="H51" s="3">
        <v>115</v>
      </c>
      <c r="I51" s="3">
        <f aca="true" t="shared" si="16" ref="I51:I56">IF(A51=1,H51+INT(E51/2),H51+INT(F51/4))</f>
        <v>136</v>
      </c>
      <c r="J51" s="3">
        <v>4</v>
      </c>
      <c r="K51" s="3">
        <f t="shared" si="15"/>
        <v>544</v>
      </c>
      <c r="L51">
        <v>15000</v>
      </c>
      <c r="N51" t="str">
        <f>B38</f>
        <v>ヒートライフル</v>
      </c>
      <c r="O51" t="str">
        <f>B40</f>
        <v>とうけつライフル</v>
      </c>
      <c r="P51">
        <f>R38+R40</f>
        <v>12360</v>
      </c>
      <c r="Q51">
        <f t="shared" si="13"/>
        <v>27360</v>
      </c>
      <c r="R51">
        <f t="shared" si="14"/>
        <v>27360</v>
      </c>
    </row>
    <row r="52" spans="2:18" ht="13.5">
      <c r="B52" t="s">
        <v>45</v>
      </c>
      <c r="C52" t="s">
        <v>16</v>
      </c>
      <c r="D52" t="s">
        <v>75</v>
      </c>
      <c r="E52">
        <v>88</v>
      </c>
      <c r="F52">
        <v>78</v>
      </c>
      <c r="G52">
        <v>170</v>
      </c>
      <c r="H52" s="3">
        <v>120</v>
      </c>
      <c r="I52" s="3">
        <f t="shared" si="16"/>
        <v>139</v>
      </c>
      <c r="J52" s="3">
        <v>4</v>
      </c>
      <c r="K52" s="3">
        <f t="shared" si="15"/>
        <v>556</v>
      </c>
      <c r="L52">
        <v>16000</v>
      </c>
      <c r="N52" t="str">
        <f>B31</f>
        <v>スパークサーベル</v>
      </c>
      <c r="O52" t="str">
        <f>B31</f>
        <v>スパークサーベル</v>
      </c>
      <c r="P52">
        <f>R31+R31</f>
        <v>6000</v>
      </c>
      <c r="Q52">
        <f t="shared" si="13"/>
        <v>22000</v>
      </c>
      <c r="R52">
        <f t="shared" si="14"/>
        <v>22000</v>
      </c>
    </row>
    <row r="53" spans="2:18" ht="13.5">
      <c r="B53" t="s">
        <v>103</v>
      </c>
      <c r="C53" t="s">
        <v>28</v>
      </c>
      <c r="D53" t="s">
        <v>75</v>
      </c>
      <c r="E53">
        <v>96</v>
      </c>
      <c r="F53">
        <v>84</v>
      </c>
      <c r="G53">
        <v>170</v>
      </c>
      <c r="H53" s="3">
        <v>125</v>
      </c>
      <c r="I53" s="3">
        <f t="shared" si="16"/>
        <v>146</v>
      </c>
      <c r="J53" s="3">
        <v>4</v>
      </c>
      <c r="K53" s="3">
        <f t="shared" si="15"/>
        <v>584</v>
      </c>
      <c r="L53">
        <v>18000</v>
      </c>
      <c r="N53" t="str">
        <f>B31</f>
        <v>スパークサーベル</v>
      </c>
      <c r="O53" t="str">
        <f>B32</f>
        <v>ヒートサーベル</v>
      </c>
      <c r="P53">
        <f>R31+R32</f>
        <v>8245</v>
      </c>
      <c r="Q53">
        <f t="shared" si="13"/>
        <v>26245</v>
      </c>
      <c r="R53">
        <f t="shared" si="14"/>
        <v>26245</v>
      </c>
    </row>
    <row r="54" spans="2:18" ht="13.5">
      <c r="B54" t="s">
        <v>48</v>
      </c>
      <c r="C54" t="s">
        <v>20</v>
      </c>
      <c r="D54" t="s">
        <v>75</v>
      </c>
      <c r="E54">
        <v>108</v>
      </c>
      <c r="F54">
        <v>78</v>
      </c>
      <c r="G54">
        <v>170</v>
      </c>
      <c r="H54" s="3">
        <v>130</v>
      </c>
      <c r="I54" s="3">
        <f t="shared" si="16"/>
        <v>149</v>
      </c>
      <c r="J54" s="3">
        <v>4</v>
      </c>
      <c r="K54" s="3">
        <f t="shared" si="15"/>
        <v>596</v>
      </c>
      <c r="L54">
        <v>20000</v>
      </c>
      <c r="N54" t="str">
        <f>B31</f>
        <v>スパークサーベル</v>
      </c>
      <c r="O54" t="str">
        <f>B33</f>
        <v>ビームソード</v>
      </c>
      <c r="P54">
        <f>R31+R33</f>
        <v>9200</v>
      </c>
      <c r="Q54">
        <f t="shared" si="13"/>
        <v>29200</v>
      </c>
      <c r="R54">
        <f t="shared" si="14"/>
        <v>29200</v>
      </c>
    </row>
    <row r="55" spans="2:18" ht="13.5">
      <c r="B55" t="s">
        <v>104</v>
      </c>
      <c r="C55" t="s">
        <v>21</v>
      </c>
      <c r="D55" t="s">
        <v>75</v>
      </c>
      <c r="E55">
        <v>80</v>
      </c>
      <c r="F55">
        <v>104</v>
      </c>
      <c r="G55">
        <v>170</v>
      </c>
      <c r="H55" s="3">
        <v>135</v>
      </c>
      <c r="I55" s="3">
        <f t="shared" si="16"/>
        <v>161</v>
      </c>
      <c r="J55" s="3">
        <v>4</v>
      </c>
      <c r="K55" s="3">
        <f t="shared" si="15"/>
        <v>644</v>
      </c>
      <c r="L55">
        <v>23000</v>
      </c>
      <c r="N55" t="str">
        <f>B31</f>
        <v>スパークサーベル</v>
      </c>
      <c r="O55" t="str">
        <f>B34</f>
        <v>フリーズライフル</v>
      </c>
      <c r="P55">
        <f>R31+R34</f>
        <v>10260</v>
      </c>
      <c r="Q55">
        <f t="shared" si="13"/>
        <v>33260</v>
      </c>
      <c r="R55">
        <f t="shared" si="14"/>
        <v>33260</v>
      </c>
    </row>
    <row r="56" spans="2:18" ht="13.5">
      <c r="B56" t="s">
        <v>105</v>
      </c>
      <c r="C56" t="s">
        <v>27</v>
      </c>
      <c r="D56" t="s">
        <v>75</v>
      </c>
      <c r="E56">
        <v>104</v>
      </c>
      <c r="F56">
        <v>90</v>
      </c>
      <c r="G56">
        <v>170</v>
      </c>
      <c r="H56" s="3">
        <v>140</v>
      </c>
      <c r="I56" s="3">
        <f t="shared" si="16"/>
        <v>162</v>
      </c>
      <c r="J56" s="3">
        <v>4</v>
      </c>
      <c r="K56" s="3">
        <f t="shared" si="15"/>
        <v>648</v>
      </c>
      <c r="L56">
        <v>25000</v>
      </c>
      <c r="N56" t="str">
        <f>B31</f>
        <v>スパークサーベル</v>
      </c>
      <c r="O56" t="str">
        <f>B35</f>
        <v>ふしょくライフル</v>
      </c>
      <c r="P56">
        <f>R31+R35</f>
        <v>10000</v>
      </c>
      <c r="Q56">
        <f t="shared" si="13"/>
        <v>35000</v>
      </c>
      <c r="R56">
        <f t="shared" si="14"/>
        <v>35000</v>
      </c>
    </row>
    <row r="57" spans="8:11" ht="13.5">
      <c r="H57" s="3"/>
      <c r="I57" s="3"/>
      <c r="J57" s="3"/>
      <c r="K57" s="3"/>
    </row>
    <row r="58" spans="2:11" ht="13.5">
      <c r="B58" t="s">
        <v>106</v>
      </c>
      <c r="H58" s="3"/>
      <c r="I58" s="3"/>
      <c r="J58" s="3"/>
      <c r="K58" s="3"/>
    </row>
    <row r="59" spans="1:18" ht="13.5">
      <c r="A59">
        <v>1</v>
      </c>
      <c r="B59" t="s">
        <v>107</v>
      </c>
      <c r="C59" t="s">
        <v>15</v>
      </c>
      <c r="D59" t="s">
        <v>74</v>
      </c>
      <c r="E59">
        <v>100</v>
      </c>
      <c r="F59">
        <v>94</v>
      </c>
      <c r="G59">
        <v>120</v>
      </c>
      <c r="H59" s="3">
        <v>170</v>
      </c>
      <c r="I59" s="3">
        <f aca="true" t="shared" si="17" ref="I59:I70">IF(A59=1,H59+INT(E59/2),H59+INT(F59/4))</f>
        <v>220</v>
      </c>
      <c r="J59" s="3">
        <v>10</v>
      </c>
      <c r="K59" s="3">
        <f>J59*I59</f>
        <v>2200</v>
      </c>
      <c r="L59">
        <v>30000</v>
      </c>
      <c r="N59" t="str">
        <f>B48</f>
        <v>ソリッドバズーカ</v>
      </c>
      <c r="O59" t="str">
        <f>B52</f>
        <v>ゾルバズーカ</v>
      </c>
      <c r="P59">
        <f>R48+R52</f>
        <v>51200</v>
      </c>
      <c r="Q59">
        <f aca="true" t="shared" si="18" ref="Q59:Q70">L59+P59</f>
        <v>81200</v>
      </c>
      <c r="R59">
        <f aca="true" t="shared" si="19" ref="R59:R70">IF(ISBLANK(M59),Q59,L59)</f>
        <v>81200</v>
      </c>
    </row>
    <row r="60" spans="1:18" ht="13.5">
      <c r="A60">
        <v>1</v>
      </c>
      <c r="B60" t="s">
        <v>108</v>
      </c>
      <c r="C60" t="s">
        <v>16</v>
      </c>
      <c r="D60" t="s">
        <v>74</v>
      </c>
      <c r="E60">
        <v>100</v>
      </c>
      <c r="F60">
        <v>100</v>
      </c>
      <c r="G60">
        <v>120</v>
      </c>
      <c r="H60" s="3">
        <v>175</v>
      </c>
      <c r="I60" s="3">
        <f t="shared" si="17"/>
        <v>225</v>
      </c>
      <c r="J60" s="3">
        <v>10</v>
      </c>
      <c r="K60" s="3">
        <f aca="true" t="shared" si="20" ref="K60:K70">J60*I60</f>
        <v>2250</v>
      </c>
      <c r="L60">
        <v>32000</v>
      </c>
      <c r="N60" t="str">
        <f>B45</f>
        <v>プラズマソード</v>
      </c>
      <c r="O60" t="str">
        <f>B51</f>
        <v>ベータバズーカ</v>
      </c>
      <c r="P60">
        <f>R45+R51</f>
        <v>54965</v>
      </c>
      <c r="Q60">
        <f t="shared" si="18"/>
        <v>86965</v>
      </c>
      <c r="R60">
        <f t="shared" si="19"/>
        <v>86965</v>
      </c>
    </row>
    <row r="61" spans="1:18" ht="13.5">
      <c r="A61">
        <v>1</v>
      </c>
      <c r="B61" t="s">
        <v>109</v>
      </c>
      <c r="C61" t="s">
        <v>28</v>
      </c>
      <c r="D61" t="s">
        <v>74</v>
      </c>
      <c r="E61">
        <v>100</v>
      </c>
      <c r="F61">
        <v>116</v>
      </c>
      <c r="G61">
        <v>140</v>
      </c>
      <c r="H61" s="3">
        <v>180</v>
      </c>
      <c r="I61" s="3">
        <f t="shared" si="17"/>
        <v>230</v>
      </c>
      <c r="J61" s="3">
        <v>10</v>
      </c>
      <c r="K61" s="3">
        <f t="shared" si="20"/>
        <v>2300</v>
      </c>
      <c r="L61">
        <v>34000</v>
      </c>
      <c r="N61" t="str">
        <f>B46</f>
        <v>ニクロムソード</v>
      </c>
      <c r="O61" t="str">
        <f>B52</f>
        <v>ゾルバズーカ</v>
      </c>
      <c r="P61">
        <f>R46+R52</f>
        <v>45700</v>
      </c>
      <c r="Q61">
        <f t="shared" si="18"/>
        <v>79700</v>
      </c>
      <c r="R61">
        <f t="shared" si="19"/>
        <v>79700</v>
      </c>
    </row>
    <row r="62" spans="2:18" ht="13.5">
      <c r="B62" t="s">
        <v>110</v>
      </c>
      <c r="C62" t="s">
        <v>20</v>
      </c>
      <c r="D62" t="s">
        <v>74</v>
      </c>
      <c r="E62">
        <v>130</v>
      </c>
      <c r="F62">
        <v>105</v>
      </c>
      <c r="G62">
        <v>140</v>
      </c>
      <c r="H62" s="3">
        <v>212</v>
      </c>
      <c r="I62" s="3">
        <f t="shared" si="17"/>
        <v>238</v>
      </c>
      <c r="J62" s="3">
        <v>10</v>
      </c>
      <c r="K62" s="3">
        <f t="shared" si="20"/>
        <v>2380</v>
      </c>
      <c r="L62">
        <v>37000</v>
      </c>
      <c r="N62" t="str">
        <f>B47</f>
        <v>こうそくけん</v>
      </c>
      <c r="O62" t="str">
        <f>B53</f>
        <v>ソニックバズーカ</v>
      </c>
      <c r="P62">
        <f>R47+R53</f>
        <v>52245</v>
      </c>
      <c r="Q62">
        <f t="shared" si="18"/>
        <v>89245</v>
      </c>
      <c r="R62">
        <f t="shared" si="19"/>
        <v>89245</v>
      </c>
    </row>
    <row r="63" spans="2:18" ht="13.5">
      <c r="B63" t="s">
        <v>111</v>
      </c>
      <c r="C63" t="s">
        <v>21</v>
      </c>
      <c r="D63" t="s">
        <v>74</v>
      </c>
      <c r="E63">
        <v>103</v>
      </c>
      <c r="F63">
        <v>127</v>
      </c>
      <c r="G63">
        <v>160</v>
      </c>
      <c r="H63" s="3">
        <v>217</v>
      </c>
      <c r="I63" s="3">
        <f t="shared" si="17"/>
        <v>248</v>
      </c>
      <c r="J63" s="3">
        <v>10</v>
      </c>
      <c r="K63" s="3">
        <f t="shared" si="20"/>
        <v>2480</v>
      </c>
      <c r="L63">
        <v>40000</v>
      </c>
      <c r="N63" t="str">
        <f>B47</f>
        <v>こうそくけん</v>
      </c>
      <c r="O63" t="str">
        <f>B52</f>
        <v>ゾルバズーカ</v>
      </c>
      <c r="P63">
        <f>R47+R52</f>
        <v>48000</v>
      </c>
      <c r="Q63">
        <f t="shared" si="18"/>
        <v>88000</v>
      </c>
      <c r="R63">
        <f t="shared" si="19"/>
        <v>88000</v>
      </c>
    </row>
    <row r="64" spans="1:18" ht="13.5">
      <c r="A64">
        <v>1</v>
      </c>
      <c r="B64" t="s">
        <v>112</v>
      </c>
      <c r="C64" t="s">
        <v>27</v>
      </c>
      <c r="D64" t="s">
        <v>74</v>
      </c>
      <c r="E64">
        <v>120</v>
      </c>
      <c r="F64">
        <v>120</v>
      </c>
      <c r="G64">
        <v>160</v>
      </c>
      <c r="H64" s="3">
        <v>195</v>
      </c>
      <c r="I64" s="3">
        <f t="shared" si="17"/>
        <v>255</v>
      </c>
      <c r="J64" s="3">
        <v>10</v>
      </c>
      <c r="K64" s="3">
        <f t="shared" si="20"/>
        <v>2550</v>
      </c>
      <c r="L64">
        <v>44000</v>
      </c>
      <c r="N64" t="str">
        <f>B47</f>
        <v>こうそくけん</v>
      </c>
      <c r="O64" t="str">
        <f>B54</f>
        <v>せきかバズーカ</v>
      </c>
      <c r="P64">
        <f>R47+R54</f>
        <v>55200</v>
      </c>
      <c r="Q64">
        <f t="shared" si="18"/>
        <v>99200</v>
      </c>
      <c r="R64">
        <f t="shared" si="19"/>
        <v>99200</v>
      </c>
    </row>
    <row r="65" spans="2:18" ht="13.5">
      <c r="B65" t="s">
        <v>114</v>
      </c>
      <c r="C65" t="s">
        <v>15</v>
      </c>
      <c r="D65" t="s">
        <v>75</v>
      </c>
      <c r="E65">
        <v>100</v>
      </c>
      <c r="F65">
        <v>94</v>
      </c>
      <c r="G65">
        <v>200</v>
      </c>
      <c r="H65" s="3">
        <v>170</v>
      </c>
      <c r="I65" s="3">
        <f t="shared" si="17"/>
        <v>193</v>
      </c>
      <c r="J65" s="3">
        <v>5</v>
      </c>
      <c r="K65" s="3">
        <f t="shared" si="20"/>
        <v>965</v>
      </c>
      <c r="L65">
        <v>30000</v>
      </c>
      <c r="N65" t="str">
        <f>B52</f>
        <v>ゾルバズーカ</v>
      </c>
      <c r="O65" t="str">
        <f>B54</f>
        <v>せきかバズーカ</v>
      </c>
      <c r="P65">
        <f>R52+R54</f>
        <v>51200</v>
      </c>
      <c r="Q65">
        <f t="shared" si="18"/>
        <v>81200</v>
      </c>
      <c r="R65">
        <f t="shared" si="19"/>
        <v>81200</v>
      </c>
    </row>
    <row r="66" spans="2:18" ht="13.5">
      <c r="B66" t="s">
        <v>116</v>
      </c>
      <c r="C66" t="s">
        <v>16</v>
      </c>
      <c r="D66" t="s">
        <v>75</v>
      </c>
      <c r="E66">
        <v>100</v>
      </c>
      <c r="F66">
        <v>100</v>
      </c>
      <c r="G66">
        <v>200</v>
      </c>
      <c r="H66" s="3">
        <v>175</v>
      </c>
      <c r="I66" s="3">
        <f t="shared" si="17"/>
        <v>200</v>
      </c>
      <c r="J66" s="3">
        <v>5</v>
      </c>
      <c r="K66" s="3">
        <f t="shared" si="20"/>
        <v>1000</v>
      </c>
      <c r="L66">
        <v>32000</v>
      </c>
      <c r="N66" t="str">
        <f>B51</f>
        <v>ベータバズーカ</v>
      </c>
      <c r="O66" t="str">
        <f>B51</f>
        <v>ベータバズーカ</v>
      </c>
      <c r="P66">
        <f>R45+R45</f>
        <v>55210</v>
      </c>
      <c r="Q66">
        <f t="shared" si="18"/>
        <v>87210</v>
      </c>
      <c r="R66">
        <f t="shared" si="19"/>
        <v>87210</v>
      </c>
    </row>
    <row r="67" spans="2:18" ht="13.5">
      <c r="B67" t="s">
        <v>118</v>
      </c>
      <c r="C67" t="s">
        <v>28</v>
      </c>
      <c r="D67" t="s">
        <v>75</v>
      </c>
      <c r="E67">
        <v>100</v>
      </c>
      <c r="F67">
        <v>116</v>
      </c>
      <c r="G67">
        <v>200</v>
      </c>
      <c r="H67" s="3">
        <v>180</v>
      </c>
      <c r="I67" s="3">
        <f t="shared" si="17"/>
        <v>209</v>
      </c>
      <c r="J67" s="3">
        <v>5</v>
      </c>
      <c r="K67" s="3">
        <f t="shared" si="20"/>
        <v>1045</v>
      </c>
      <c r="L67">
        <v>34000</v>
      </c>
      <c r="N67" t="str">
        <f>B52</f>
        <v>ゾルバズーカ</v>
      </c>
      <c r="O67" t="str">
        <f>B52</f>
        <v>ゾルバズーカ</v>
      </c>
      <c r="P67">
        <f>R52+R52</f>
        <v>44000</v>
      </c>
      <c r="Q67">
        <f t="shared" si="18"/>
        <v>78000</v>
      </c>
      <c r="R67">
        <f t="shared" si="19"/>
        <v>78000</v>
      </c>
    </row>
    <row r="68" spans="2:18" ht="13.5">
      <c r="B68" t="s">
        <v>120</v>
      </c>
      <c r="C68" t="s">
        <v>20</v>
      </c>
      <c r="D68" t="s">
        <v>75</v>
      </c>
      <c r="E68">
        <v>130</v>
      </c>
      <c r="F68">
        <v>105</v>
      </c>
      <c r="G68">
        <v>200</v>
      </c>
      <c r="H68" s="3">
        <v>185</v>
      </c>
      <c r="I68" s="3">
        <f t="shared" si="17"/>
        <v>211</v>
      </c>
      <c r="J68" s="3">
        <v>5</v>
      </c>
      <c r="K68" s="3">
        <f t="shared" si="20"/>
        <v>1055</v>
      </c>
      <c r="L68">
        <v>37000</v>
      </c>
      <c r="N68" t="str">
        <f>B47</f>
        <v>こうそくけん</v>
      </c>
      <c r="O68" t="str">
        <f>B47</f>
        <v>こうそくけん</v>
      </c>
      <c r="P68">
        <f>R47+R47</f>
        <v>52000</v>
      </c>
      <c r="Q68">
        <f t="shared" si="18"/>
        <v>89000</v>
      </c>
      <c r="R68">
        <f t="shared" si="19"/>
        <v>89000</v>
      </c>
    </row>
    <row r="69" spans="2:18" ht="13.5">
      <c r="B69" t="s">
        <v>122</v>
      </c>
      <c r="C69" t="s">
        <v>21</v>
      </c>
      <c r="D69" t="s">
        <v>75</v>
      </c>
      <c r="E69">
        <v>103</v>
      </c>
      <c r="F69">
        <v>127</v>
      </c>
      <c r="G69">
        <v>200</v>
      </c>
      <c r="H69" s="3">
        <v>190</v>
      </c>
      <c r="I69" s="3">
        <f t="shared" si="17"/>
        <v>221</v>
      </c>
      <c r="J69" s="3">
        <v>5</v>
      </c>
      <c r="K69" s="3">
        <f t="shared" si="20"/>
        <v>1105</v>
      </c>
      <c r="L69">
        <v>40000</v>
      </c>
      <c r="N69" t="str">
        <f>B52</f>
        <v>ゾルバズーカ</v>
      </c>
      <c r="O69" t="str">
        <f>B53</f>
        <v>ソニックバズーカ</v>
      </c>
      <c r="P69">
        <f>R52+R53</f>
        <v>48245</v>
      </c>
      <c r="Q69">
        <f t="shared" si="18"/>
        <v>88245</v>
      </c>
      <c r="R69">
        <f t="shared" si="19"/>
        <v>88245</v>
      </c>
    </row>
    <row r="70" spans="2:18" ht="13.5">
      <c r="B70" t="s">
        <v>124</v>
      </c>
      <c r="C70" t="s">
        <v>27</v>
      </c>
      <c r="D70" t="s">
        <v>75</v>
      </c>
      <c r="E70">
        <v>120</v>
      </c>
      <c r="F70">
        <v>120</v>
      </c>
      <c r="G70">
        <v>200</v>
      </c>
      <c r="H70" s="3">
        <v>195</v>
      </c>
      <c r="I70" s="3">
        <f t="shared" si="17"/>
        <v>225</v>
      </c>
      <c r="J70" s="3">
        <v>5</v>
      </c>
      <c r="K70" s="3">
        <f t="shared" si="20"/>
        <v>1125</v>
      </c>
      <c r="L70">
        <v>44000</v>
      </c>
      <c r="N70" t="str">
        <f>B47</f>
        <v>こうそくけん</v>
      </c>
      <c r="O70" t="str">
        <f>B48</f>
        <v>ソリッドバズーカ</v>
      </c>
      <c r="P70">
        <f>R47+R48</f>
        <v>55200</v>
      </c>
      <c r="Q70">
        <f t="shared" si="18"/>
        <v>99200</v>
      </c>
      <c r="R70">
        <f t="shared" si="19"/>
        <v>99200</v>
      </c>
    </row>
    <row r="71" spans="8:11" ht="13.5">
      <c r="H71" s="3"/>
      <c r="I71" s="3"/>
      <c r="J71" s="3"/>
      <c r="K71" s="3"/>
    </row>
    <row r="72" spans="2:11" ht="13.5">
      <c r="B72" t="s">
        <v>125</v>
      </c>
      <c r="H72" s="3"/>
      <c r="I72" s="3"/>
      <c r="J72" s="3"/>
      <c r="K72" s="3"/>
    </row>
    <row r="73" spans="2:18" ht="13.5">
      <c r="B73" t="s">
        <v>127</v>
      </c>
      <c r="C73" t="s">
        <v>126</v>
      </c>
      <c r="D73" t="s">
        <v>75</v>
      </c>
      <c r="E73" s="4">
        <v>103</v>
      </c>
      <c r="F73" s="4">
        <v>143</v>
      </c>
      <c r="G73" s="3">
        <v>180</v>
      </c>
      <c r="H73" s="3">
        <v>210</v>
      </c>
      <c r="I73" s="3">
        <f>IF(A73=1,H73+INT(E73/2),H73+INT(F73/4))</f>
        <v>245</v>
      </c>
      <c r="J73" s="3">
        <v>14</v>
      </c>
      <c r="K73" s="3">
        <f>J73*I73</f>
        <v>3430</v>
      </c>
      <c r="L73">
        <v>61000</v>
      </c>
      <c r="N73" t="s">
        <v>108</v>
      </c>
      <c r="O73" t="str">
        <f>B67</f>
        <v>りゅうしほう</v>
      </c>
      <c r="P73">
        <f>R60+R67</f>
        <v>164965</v>
      </c>
      <c r="Q73">
        <f>L73+P73</f>
        <v>225965</v>
      </c>
      <c r="R73">
        <f>IF(ISBLANK(M73),Q73,L73)</f>
        <v>225965</v>
      </c>
    </row>
    <row r="74" spans="2:18" ht="13.5">
      <c r="B74" t="s">
        <v>128</v>
      </c>
      <c r="C74" t="s">
        <v>126</v>
      </c>
      <c r="D74" t="s">
        <v>75</v>
      </c>
      <c r="E74" s="4">
        <v>140</v>
      </c>
      <c r="F74" s="4">
        <v>135</v>
      </c>
      <c r="G74" s="3">
        <v>180</v>
      </c>
      <c r="H74" s="3">
        <v>220</v>
      </c>
      <c r="I74" s="3">
        <f>IF(A74=1,H74+INT(E74/2),H74+INT(F74/4))</f>
        <v>253</v>
      </c>
      <c r="J74" s="3">
        <v>15</v>
      </c>
      <c r="K74" s="3">
        <f>J74*I74</f>
        <v>3795</v>
      </c>
      <c r="L74">
        <v>62500</v>
      </c>
      <c r="N74" t="str">
        <f>B67</f>
        <v>りゅうしほう</v>
      </c>
      <c r="O74" t="str">
        <f>B67</f>
        <v>りゅうしほう</v>
      </c>
      <c r="P74">
        <f>R67+R67</f>
        <v>156000</v>
      </c>
      <c r="Q74">
        <f>L74+P74</f>
        <v>218500</v>
      </c>
      <c r="R74">
        <f>IF(ISBLANK(M74),Q74,L74)</f>
        <v>218500</v>
      </c>
    </row>
    <row r="75" spans="2:18" ht="13.5">
      <c r="B75" t="s">
        <v>129</v>
      </c>
      <c r="C75" t="s">
        <v>126</v>
      </c>
      <c r="D75" t="s">
        <v>75</v>
      </c>
      <c r="E75" s="4">
        <v>142</v>
      </c>
      <c r="F75" s="4">
        <v>146</v>
      </c>
      <c r="G75" s="3">
        <v>180</v>
      </c>
      <c r="H75" s="3">
        <v>235</v>
      </c>
      <c r="I75" s="3">
        <v>255</v>
      </c>
      <c r="J75" s="3">
        <v>16</v>
      </c>
      <c r="K75" s="3">
        <f>J75*I75</f>
        <v>4080</v>
      </c>
      <c r="L75">
        <v>64000</v>
      </c>
      <c r="N75" t="s">
        <v>116</v>
      </c>
      <c r="O75" t="str">
        <f>B67</f>
        <v>りゅうしほう</v>
      </c>
      <c r="P75">
        <f>Q66+Q67</f>
        <v>165210</v>
      </c>
      <c r="Q75">
        <f>L75+P75</f>
        <v>229210</v>
      </c>
      <c r="R75">
        <f>IF(ISBLANK(M75),Q75,L75)</f>
        <v>229210</v>
      </c>
    </row>
    <row r="76" spans="2:18" ht="13.5">
      <c r="B76" t="s">
        <v>130</v>
      </c>
      <c r="C76" t="s">
        <v>126</v>
      </c>
      <c r="D76" t="s">
        <v>75</v>
      </c>
      <c r="E76" s="4">
        <v>143</v>
      </c>
      <c r="F76" s="4">
        <v>157</v>
      </c>
      <c r="G76" s="3">
        <v>180</v>
      </c>
      <c r="H76" s="3">
        <v>255</v>
      </c>
      <c r="I76" s="3">
        <v>255</v>
      </c>
      <c r="J76" s="3">
        <v>17</v>
      </c>
      <c r="K76" s="3">
        <f>J76*I76</f>
        <v>4335</v>
      </c>
      <c r="L76">
        <v>65000</v>
      </c>
      <c r="N76" t="str">
        <f>B61</f>
        <v>ばくれつけん</v>
      </c>
      <c r="O76" t="str">
        <f>B67</f>
        <v>りゅうしほう</v>
      </c>
      <c r="P76">
        <f>R61+R67</f>
        <v>157700</v>
      </c>
      <c r="Q76">
        <f>L76+P76</f>
        <v>222700</v>
      </c>
      <c r="R76">
        <f>IF(ISBLANK(M76),Q76,L76)</f>
        <v>222700</v>
      </c>
    </row>
    <row r="78" ht="13.5">
      <c r="B78" t="s">
        <v>143</v>
      </c>
    </row>
    <row r="81" spans="2:11" ht="13.5">
      <c r="B81" t="s">
        <v>147</v>
      </c>
      <c r="C81">
        <v>1</v>
      </c>
      <c r="D81" t="s">
        <v>74</v>
      </c>
      <c r="G81">
        <v>50</v>
      </c>
      <c r="H81">
        <v>50</v>
      </c>
      <c r="I81">
        <f>H81</f>
        <v>50</v>
      </c>
      <c r="J81" s="3">
        <v>2</v>
      </c>
      <c r="K81" s="3">
        <f>J81*I81</f>
        <v>100</v>
      </c>
    </row>
    <row r="82" spans="2:11" ht="13.5">
      <c r="B82" t="s">
        <v>148</v>
      </c>
      <c r="C82">
        <v>2</v>
      </c>
      <c r="D82" t="s">
        <v>75</v>
      </c>
      <c r="G82">
        <v>70</v>
      </c>
      <c r="H82">
        <v>65</v>
      </c>
      <c r="I82">
        <f aca="true" t="shared" si="21" ref="I82:I88">H82</f>
        <v>65</v>
      </c>
      <c r="J82" s="3">
        <v>2</v>
      </c>
      <c r="K82" s="3">
        <f aca="true" t="shared" si="22" ref="K82:K88">J82*I82</f>
        <v>130</v>
      </c>
    </row>
    <row r="83" spans="2:11" ht="13.5">
      <c r="B83" t="s">
        <v>151</v>
      </c>
      <c r="C83">
        <v>3</v>
      </c>
      <c r="D83" t="s">
        <v>74</v>
      </c>
      <c r="G83">
        <v>75</v>
      </c>
      <c r="H83">
        <v>110</v>
      </c>
      <c r="I83">
        <f t="shared" si="21"/>
        <v>110</v>
      </c>
      <c r="J83" s="3">
        <v>5</v>
      </c>
      <c r="K83" s="3">
        <f t="shared" si="22"/>
        <v>550</v>
      </c>
    </row>
    <row r="84" spans="2:11" ht="13.5">
      <c r="B84" t="s">
        <v>152</v>
      </c>
      <c r="C84">
        <v>4</v>
      </c>
      <c r="D84" t="s">
        <v>75</v>
      </c>
      <c r="G84">
        <v>95</v>
      </c>
      <c r="H84">
        <v>80</v>
      </c>
      <c r="I84">
        <f t="shared" si="21"/>
        <v>80</v>
      </c>
      <c r="J84" s="3">
        <v>3</v>
      </c>
      <c r="K84" s="3">
        <f t="shared" si="22"/>
        <v>240</v>
      </c>
    </row>
    <row r="85" spans="2:11" ht="13.5">
      <c r="B85" t="s">
        <v>150</v>
      </c>
      <c r="C85">
        <v>5</v>
      </c>
      <c r="D85" t="s">
        <v>74</v>
      </c>
      <c r="G85">
        <v>100</v>
      </c>
      <c r="H85">
        <v>140</v>
      </c>
      <c r="I85">
        <f t="shared" si="21"/>
        <v>140</v>
      </c>
      <c r="J85" s="3">
        <v>8</v>
      </c>
      <c r="K85" s="3">
        <f t="shared" si="22"/>
        <v>1120</v>
      </c>
    </row>
    <row r="86" spans="2:11" ht="13.5">
      <c r="B86" t="s">
        <v>149</v>
      </c>
      <c r="C86">
        <v>6</v>
      </c>
      <c r="D86" t="s">
        <v>75</v>
      </c>
      <c r="G86">
        <v>120</v>
      </c>
      <c r="H86">
        <v>100</v>
      </c>
      <c r="I86">
        <f t="shared" si="21"/>
        <v>100</v>
      </c>
      <c r="J86" s="3">
        <v>4</v>
      </c>
      <c r="K86" s="3">
        <f t="shared" si="22"/>
        <v>400</v>
      </c>
    </row>
    <row r="87" spans="2:11" ht="13.5">
      <c r="B87" t="s">
        <v>154</v>
      </c>
      <c r="C87">
        <v>7</v>
      </c>
      <c r="D87" t="s">
        <v>74</v>
      </c>
      <c r="G87">
        <v>150</v>
      </c>
      <c r="H87">
        <v>200</v>
      </c>
      <c r="I87">
        <f t="shared" si="21"/>
        <v>200</v>
      </c>
      <c r="J87" s="3">
        <v>10</v>
      </c>
      <c r="K87" s="3">
        <f t="shared" si="22"/>
        <v>2000</v>
      </c>
    </row>
    <row r="88" spans="2:11" ht="13.5">
      <c r="B88" t="s">
        <v>153</v>
      </c>
      <c r="C88">
        <v>8</v>
      </c>
      <c r="D88" t="s">
        <v>75</v>
      </c>
      <c r="G88">
        <v>200</v>
      </c>
      <c r="H88">
        <v>210</v>
      </c>
      <c r="I88">
        <f t="shared" si="21"/>
        <v>210</v>
      </c>
      <c r="J88" s="3">
        <v>5</v>
      </c>
      <c r="K88" s="3">
        <f t="shared" si="22"/>
        <v>1050</v>
      </c>
    </row>
    <row r="92" spans="2:15" ht="13.5">
      <c r="B92" t="s">
        <v>130</v>
      </c>
      <c r="N92" t="s">
        <v>131</v>
      </c>
      <c r="O92" t="str">
        <f>B67</f>
        <v>りゅうしほう</v>
      </c>
    </row>
    <row r="93" spans="2:15" ht="13.5">
      <c r="B93" t="s">
        <v>127</v>
      </c>
      <c r="N93" t="s">
        <v>108</v>
      </c>
      <c r="O93" t="str">
        <f>B67</f>
        <v>りゅうしほう</v>
      </c>
    </row>
    <row r="94" spans="2:15" ht="13.5">
      <c r="B94" t="s">
        <v>130</v>
      </c>
      <c r="N94" t="s">
        <v>109</v>
      </c>
      <c r="O94" t="str">
        <f>B67</f>
        <v>りゅうしほう</v>
      </c>
    </row>
    <row r="95" spans="2:15" ht="13.5">
      <c r="B95" t="s">
        <v>128</v>
      </c>
      <c r="N95" t="s">
        <v>110</v>
      </c>
      <c r="O95" t="str">
        <f>B67</f>
        <v>りゅうしほう</v>
      </c>
    </row>
    <row r="96" spans="2:15" ht="13.5">
      <c r="B96" t="s">
        <v>127</v>
      </c>
      <c r="N96" t="s">
        <v>132</v>
      </c>
      <c r="O96" t="str">
        <f>B67</f>
        <v>りゅうしほう</v>
      </c>
    </row>
    <row r="97" spans="2:16" ht="13.5">
      <c r="B97" t="s">
        <v>129</v>
      </c>
      <c r="N97" t="s">
        <v>112</v>
      </c>
      <c r="O97" t="str">
        <f>B67</f>
        <v>りゅうしほう</v>
      </c>
      <c r="P97">
        <v>177200</v>
      </c>
    </row>
    <row r="100" spans="2:15" ht="13.5">
      <c r="B100" t="s">
        <v>130</v>
      </c>
      <c r="N100" t="s">
        <v>131</v>
      </c>
      <c r="O100" t="s">
        <v>131</v>
      </c>
    </row>
    <row r="101" spans="2:15" ht="13.5">
      <c r="B101" t="s">
        <v>127</v>
      </c>
      <c r="N101" t="s">
        <v>108</v>
      </c>
      <c r="O101" t="s">
        <v>131</v>
      </c>
    </row>
    <row r="102" spans="2:15" ht="13.5">
      <c r="B102" t="s">
        <v>128</v>
      </c>
      <c r="N102" t="s">
        <v>109</v>
      </c>
      <c r="O102" t="s">
        <v>131</v>
      </c>
    </row>
    <row r="103" spans="2:15" ht="13.5">
      <c r="B103" t="s">
        <v>129</v>
      </c>
      <c r="N103" s="4" t="s">
        <v>110</v>
      </c>
      <c r="O103" t="s">
        <v>131</v>
      </c>
    </row>
    <row r="104" spans="2:15" ht="13.5">
      <c r="B104" t="s">
        <v>130</v>
      </c>
      <c r="N104" t="s">
        <v>132</v>
      </c>
      <c r="O104" t="s">
        <v>131</v>
      </c>
    </row>
    <row r="105" spans="2:15" ht="13.5">
      <c r="B105" t="s">
        <v>127</v>
      </c>
      <c r="N105" t="s">
        <v>112</v>
      </c>
      <c r="O105" t="s">
        <v>131</v>
      </c>
    </row>
    <row r="106" spans="2:15" ht="13.5">
      <c r="B106" t="s">
        <v>128</v>
      </c>
      <c r="N106" t="s">
        <v>113</v>
      </c>
      <c r="O106" t="s">
        <v>131</v>
      </c>
    </row>
    <row r="107" spans="2:15" ht="13.5">
      <c r="B107" t="s">
        <v>129</v>
      </c>
      <c r="N107" t="s">
        <v>115</v>
      </c>
      <c r="O107" t="s">
        <v>131</v>
      </c>
    </row>
    <row r="108" spans="2:15" ht="13.5">
      <c r="B108" t="s">
        <v>130</v>
      </c>
      <c r="N108" t="s">
        <v>117</v>
      </c>
      <c r="O108" t="s">
        <v>131</v>
      </c>
    </row>
    <row r="109" spans="2:15" ht="13.5">
      <c r="B109" t="s">
        <v>127</v>
      </c>
      <c r="N109" t="s">
        <v>119</v>
      </c>
      <c r="O109" t="s">
        <v>131</v>
      </c>
    </row>
    <row r="110" spans="2:15" ht="13.5">
      <c r="B110" t="s">
        <v>128</v>
      </c>
      <c r="N110" t="s">
        <v>121</v>
      </c>
      <c r="O110" t="s">
        <v>131</v>
      </c>
    </row>
    <row r="111" spans="2:15" ht="13.5">
      <c r="B111" t="s">
        <v>127</v>
      </c>
      <c r="N111" t="s">
        <v>123</v>
      </c>
      <c r="O111" t="s">
        <v>131</v>
      </c>
    </row>
    <row r="117" ht="13.5">
      <c r="B117" t="s">
        <v>0</v>
      </c>
    </row>
    <row r="118" spans="2:3" ht="13.5">
      <c r="B118" t="s">
        <v>145</v>
      </c>
      <c r="C118" t="s">
        <v>146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4">
      <selection activeCell="L39" sqref="L39"/>
    </sheetView>
  </sheetViews>
  <sheetFormatPr defaultColWidth="9.00390625" defaultRowHeight="13.5"/>
  <cols>
    <col min="1" max="1" width="15.375" style="3" customWidth="1"/>
    <col min="2" max="2" width="7.75390625" style="3" bestFit="1" customWidth="1"/>
    <col min="3" max="3" width="5.25390625" style="3" bestFit="1" customWidth="1"/>
    <col min="4" max="5" width="6.50390625" style="3" bestFit="1" customWidth="1"/>
    <col min="6" max="6" width="4.75390625" style="0" bestFit="1" customWidth="1"/>
    <col min="7" max="7" width="5.25390625" style="0" bestFit="1" customWidth="1"/>
    <col min="8" max="8" width="5.25390625" style="0" customWidth="1"/>
    <col min="9" max="9" width="5.25390625" style="0" bestFit="1" customWidth="1"/>
    <col min="10" max="10" width="6.875" style="0" bestFit="1" customWidth="1"/>
  </cols>
  <sheetData>
    <row r="1" spans="1:10" ht="13.5">
      <c r="A1" s="7"/>
      <c r="B1" s="7"/>
      <c r="C1" s="7"/>
      <c r="D1" s="7" t="s">
        <v>180</v>
      </c>
      <c r="E1" s="7" t="s">
        <v>178</v>
      </c>
      <c r="F1" s="8" t="s">
        <v>181</v>
      </c>
      <c r="G1" s="8" t="s">
        <v>182</v>
      </c>
      <c r="H1" s="8" t="s">
        <v>184</v>
      </c>
      <c r="I1" s="8" t="s">
        <v>183</v>
      </c>
      <c r="J1" s="8" t="s">
        <v>185</v>
      </c>
    </row>
    <row r="2" spans="1:10" ht="13.5">
      <c r="A2" s="5" t="s">
        <v>163</v>
      </c>
      <c r="B2" s="5" t="s">
        <v>170</v>
      </c>
      <c r="C2" s="5" t="s">
        <v>169</v>
      </c>
      <c r="D2" s="5"/>
      <c r="E2" s="6">
        <v>166</v>
      </c>
      <c r="F2" s="9" t="s">
        <v>186</v>
      </c>
      <c r="G2" s="9" t="s">
        <v>186</v>
      </c>
      <c r="H2" s="9" t="s">
        <v>186</v>
      </c>
      <c r="I2" s="9" t="s">
        <v>186</v>
      </c>
      <c r="J2" s="9" t="s">
        <v>186</v>
      </c>
    </row>
    <row r="3" spans="1:10" ht="13.5">
      <c r="A3" s="5" t="s">
        <v>155</v>
      </c>
      <c r="B3" s="5" t="s">
        <v>171</v>
      </c>
      <c r="C3" s="5" t="s">
        <v>165</v>
      </c>
      <c r="D3" s="5"/>
      <c r="E3" s="6">
        <v>56</v>
      </c>
      <c r="F3" s="8" t="s">
        <v>187</v>
      </c>
      <c r="G3" s="8" t="s">
        <v>187</v>
      </c>
      <c r="H3" s="8" t="s">
        <v>187</v>
      </c>
      <c r="I3" s="8" t="s">
        <v>187</v>
      </c>
      <c r="J3" s="8" t="s">
        <v>187</v>
      </c>
    </row>
    <row r="4" spans="1:10" ht="13.5">
      <c r="A4" s="5" t="s">
        <v>158</v>
      </c>
      <c r="B4" s="5" t="s">
        <v>174</v>
      </c>
      <c r="C4" s="5" t="s">
        <v>166</v>
      </c>
      <c r="D4" s="5"/>
      <c r="E4" s="6">
        <v>49</v>
      </c>
      <c r="F4" s="8" t="s">
        <v>187</v>
      </c>
      <c r="G4" s="8" t="s">
        <v>187</v>
      </c>
      <c r="H4" s="8" t="s">
        <v>187</v>
      </c>
      <c r="I4" s="8" t="s">
        <v>187</v>
      </c>
      <c r="J4" s="8" t="s">
        <v>187</v>
      </c>
    </row>
    <row r="5" spans="1:10" ht="13.5">
      <c r="A5" s="5" t="s">
        <v>157</v>
      </c>
      <c r="B5" s="5" t="s">
        <v>173</v>
      </c>
      <c r="C5" s="5" t="s">
        <v>166</v>
      </c>
      <c r="D5" s="5"/>
      <c r="E5" s="6">
        <v>45</v>
      </c>
      <c r="F5" s="8" t="s">
        <v>187</v>
      </c>
      <c r="G5" s="8" t="s">
        <v>187</v>
      </c>
      <c r="H5" s="8" t="s">
        <v>187</v>
      </c>
      <c r="I5" s="8" t="s">
        <v>187</v>
      </c>
      <c r="J5" s="8" t="s">
        <v>187</v>
      </c>
    </row>
    <row r="6" spans="1:10" ht="13.5">
      <c r="A6" s="5" t="s">
        <v>156</v>
      </c>
      <c r="B6" s="5" t="s">
        <v>172</v>
      </c>
      <c r="C6" s="5" t="s">
        <v>165</v>
      </c>
      <c r="D6" s="5"/>
      <c r="E6" s="6">
        <v>60</v>
      </c>
      <c r="F6" s="8" t="s">
        <v>187</v>
      </c>
      <c r="G6" s="8" t="s">
        <v>187</v>
      </c>
      <c r="H6" s="8" t="s">
        <v>187</v>
      </c>
      <c r="I6" s="8" t="s">
        <v>187</v>
      </c>
      <c r="J6" s="8" t="s">
        <v>187</v>
      </c>
    </row>
    <row r="7" spans="1:10" ht="13.5">
      <c r="A7" s="5" t="s">
        <v>159</v>
      </c>
      <c r="B7" s="5" t="s">
        <v>175</v>
      </c>
      <c r="C7" s="5" t="s">
        <v>167</v>
      </c>
      <c r="D7" s="5"/>
      <c r="E7" s="6">
        <v>38</v>
      </c>
      <c r="F7" s="8" t="s">
        <v>187</v>
      </c>
      <c r="G7" s="8" t="s">
        <v>187</v>
      </c>
      <c r="H7" s="8" t="s">
        <v>187</v>
      </c>
      <c r="I7" s="8" t="s">
        <v>187</v>
      </c>
      <c r="J7" s="8" t="s">
        <v>187</v>
      </c>
    </row>
    <row r="8" spans="1:10" ht="13.5">
      <c r="A8" s="5" t="s">
        <v>160</v>
      </c>
      <c r="B8" s="5" t="s">
        <v>176</v>
      </c>
      <c r="C8" s="5" t="s">
        <v>167</v>
      </c>
      <c r="D8" s="5"/>
      <c r="E8" s="6">
        <v>40</v>
      </c>
      <c r="F8" s="8" t="s">
        <v>187</v>
      </c>
      <c r="G8" s="8" t="s">
        <v>187</v>
      </c>
      <c r="H8" s="8" t="s">
        <v>187</v>
      </c>
      <c r="I8" s="8" t="s">
        <v>187</v>
      </c>
      <c r="J8" s="8" t="s">
        <v>187</v>
      </c>
    </row>
    <row r="9" spans="1:10" ht="13.5">
      <c r="A9" s="5" t="s">
        <v>161</v>
      </c>
      <c r="B9" s="5" t="s">
        <v>177</v>
      </c>
      <c r="C9" s="5" t="s">
        <v>168</v>
      </c>
      <c r="D9" s="5"/>
      <c r="E9" s="6">
        <v>79</v>
      </c>
      <c r="F9" s="8" t="s">
        <v>187</v>
      </c>
      <c r="G9" s="8" t="s">
        <v>187</v>
      </c>
      <c r="H9" s="8" t="s">
        <v>187</v>
      </c>
      <c r="I9" s="8" t="s">
        <v>187</v>
      </c>
      <c r="J9" s="8" t="s">
        <v>187</v>
      </c>
    </row>
    <row r="10" spans="1:10" ht="13.5">
      <c r="A10" s="5"/>
      <c r="B10" s="5"/>
      <c r="C10" s="5"/>
      <c r="D10" s="5"/>
      <c r="E10" s="6"/>
      <c r="F10" s="8"/>
      <c r="G10" s="8"/>
      <c r="H10" s="8"/>
      <c r="I10" s="8"/>
      <c r="J10" s="8"/>
    </row>
    <row r="11" spans="1:10" ht="13.5">
      <c r="A11" s="5" t="s">
        <v>164</v>
      </c>
      <c r="B11" s="5" t="s">
        <v>179</v>
      </c>
      <c r="C11" s="5" t="s">
        <v>166</v>
      </c>
      <c r="D11" s="5"/>
      <c r="E11" s="6">
        <v>25</v>
      </c>
      <c r="F11" s="8" t="s">
        <v>187</v>
      </c>
      <c r="G11" s="8" t="s">
        <v>187</v>
      </c>
      <c r="H11" s="8" t="s">
        <v>187</v>
      </c>
      <c r="I11" s="8" t="s">
        <v>187</v>
      </c>
      <c r="J11" s="8" t="s">
        <v>187</v>
      </c>
    </row>
    <row r="12" spans="1:10" ht="13.5">
      <c r="A12" s="5" t="s">
        <v>162</v>
      </c>
      <c r="B12" s="5" t="s">
        <v>179</v>
      </c>
      <c r="C12" s="5" t="s">
        <v>169</v>
      </c>
      <c r="D12" s="5"/>
      <c r="E12" s="6">
        <v>180</v>
      </c>
      <c r="F12" s="8" t="s">
        <v>187</v>
      </c>
      <c r="G12" s="8" t="s">
        <v>187</v>
      </c>
      <c r="H12" s="8" t="s">
        <v>187</v>
      </c>
      <c r="I12" s="8" t="s">
        <v>187</v>
      </c>
      <c r="J12" s="8" t="s">
        <v>187</v>
      </c>
    </row>
    <row r="13" ht="14.25" customHeight="1"/>
    <row r="14" spans="1:10" ht="13.5">
      <c r="A14" s="7" t="s">
        <v>188</v>
      </c>
      <c r="B14" s="7"/>
      <c r="C14" s="7" t="s">
        <v>189</v>
      </c>
      <c r="D14" s="7">
        <f>SUM(D15:D18)</f>
        <v>19990</v>
      </c>
      <c r="E14" s="7">
        <v>150</v>
      </c>
      <c r="F14" s="8" t="s">
        <v>187</v>
      </c>
      <c r="G14" s="9" t="s">
        <v>186</v>
      </c>
      <c r="H14" s="8" t="s">
        <v>187</v>
      </c>
      <c r="I14" s="9" t="s">
        <v>186</v>
      </c>
      <c r="J14" s="9" t="s">
        <v>186</v>
      </c>
    </row>
    <row r="15" spans="1:10" ht="13.5">
      <c r="A15" s="7" t="s">
        <v>190</v>
      </c>
      <c r="B15" s="5" t="s">
        <v>179</v>
      </c>
      <c r="C15" s="7" t="s">
        <v>165</v>
      </c>
      <c r="D15" s="7">
        <v>5230</v>
      </c>
      <c r="E15" s="7">
        <v>40</v>
      </c>
      <c r="F15" s="8" t="s">
        <v>187</v>
      </c>
      <c r="G15" s="8" t="s">
        <v>187</v>
      </c>
      <c r="H15" s="8" t="s">
        <v>187</v>
      </c>
      <c r="I15" s="9" t="s">
        <v>186</v>
      </c>
      <c r="J15" s="8" t="s">
        <v>187</v>
      </c>
    </row>
    <row r="16" spans="1:10" ht="13.5">
      <c r="A16" s="7" t="s">
        <v>191</v>
      </c>
      <c r="B16" s="5" t="s">
        <v>179</v>
      </c>
      <c r="C16" s="7" t="s">
        <v>166</v>
      </c>
      <c r="D16" s="7">
        <v>3690</v>
      </c>
      <c r="E16" s="7">
        <v>27</v>
      </c>
      <c r="F16" s="8" t="s">
        <v>187</v>
      </c>
      <c r="G16" s="8" t="s">
        <v>187</v>
      </c>
      <c r="H16" s="8" t="s">
        <v>187</v>
      </c>
      <c r="I16" s="8" t="s">
        <v>187</v>
      </c>
      <c r="J16" s="9" t="s">
        <v>186</v>
      </c>
    </row>
    <row r="17" spans="1:10" ht="13.5">
      <c r="A17" s="7" t="s">
        <v>192</v>
      </c>
      <c r="B17" s="5" t="s">
        <v>179</v>
      </c>
      <c r="C17" s="7" t="s">
        <v>168</v>
      </c>
      <c r="D17" s="7">
        <v>8300</v>
      </c>
      <c r="E17" s="7">
        <v>61</v>
      </c>
      <c r="F17" s="8" t="s">
        <v>187</v>
      </c>
      <c r="G17" s="8" t="s">
        <v>187</v>
      </c>
      <c r="H17" s="8" t="s">
        <v>187</v>
      </c>
      <c r="I17" s="8" t="s">
        <v>187</v>
      </c>
      <c r="J17" s="8" t="s">
        <v>187</v>
      </c>
    </row>
    <row r="18" spans="1:10" ht="13.5">
      <c r="A18" s="7" t="s">
        <v>193</v>
      </c>
      <c r="B18" s="5" t="s">
        <v>179</v>
      </c>
      <c r="C18" s="7" t="s">
        <v>167</v>
      </c>
      <c r="D18" s="7">
        <v>2770</v>
      </c>
      <c r="E18" s="7">
        <v>20</v>
      </c>
      <c r="F18" s="8" t="s">
        <v>187</v>
      </c>
      <c r="G18" s="9" t="s">
        <v>186</v>
      </c>
      <c r="H18" s="8" t="s">
        <v>187</v>
      </c>
      <c r="I18" s="8" t="s">
        <v>187</v>
      </c>
      <c r="J18" s="8" t="s">
        <v>187</v>
      </c>
    </row>
    <row r="19" spans="1:10" ht="13.5">
      <c r="A19" s="7"/>
      <c r="B19" s="7"/>
      <c r="C19" s="7" t="s">
        <v>194</v>
      </c>
      <c r="D19" s="7"/>
      <c r="E19" s="7">
        <f>SUM(E15:E18)</f>
        <v>148</v>
      </c>
      <c r="F19" s="8"/>
      <c r="G19" s="8"/>
      <c r="H19" s="8"/>
      <c r="I19" s="8"/>
      <c r="J19" s="8"/>
    </row>
    <row r="21" spans="1:10" ht="13.5">
      <c r="A21" s="7" t="s">
        <v>195</v>
      </c>
      <c r="B21" s="7"/>
      <c r="C21" s="7" t="s">
        <v>189</v>
      </c>
      <c r="D21" s="7">
        <f>SUM(D22:D25)</f>
        <v>15980</v>
      </c>
      <c r="E21" s="7">
        <v>126</v>
      </c>
      <c r="F21" s="9" t="s">
        <v>186</v>
      </c>
      <c r="G21" s="8" t="s">
        <v>187</v>
      </c>
      <c r="H21" s="9" t="s">
        <v>186</v>
      </c>
      <c r="I21" s="8" t="s">
        <v>187</v>
      </c>
      <c r="J21" s="8" t="s">
        <v>187</v>
      </c>
    </row>
    <row r="22" spans="1:10" ht="13.5">
      <c r="A22" s="7" t="s">
        <v>196</v>
      </c>
      <c r="B22" s="5" t="s">
        <v>179</v>
      </c>
      <c r="C22" s="7" t="s">
        <v>165</v>
      </c>
      <c r="D22" s="7">
        <v>4180</v>
      </c>
      <c r="E22" s="7">
        <v>34</v>
      </c>
      <c r="F22" s="9" t="s">
        <v>186</v>
      </c>
      <c r="G22" s="8" t="s">
        <v>187</v>
      </c>
      <c r="H22" s="8" t="s">
        <v>187</v>
      </c>
      <c r="I22" s="8" t="s">
        <v>187</v>
      </c>
      <c r="J22" s="8" t="s">
        <v>187</v>
      </c>
    </row>
    <row r="23" spans="1:10" ht="13.5">
      <c r="A23" s="7" t="s">
        <v>197</v>
      </c>
      <c r="B23" s="5" t="s">
        <v>179</v>
      </c>
      <c r="C23" s="7" t="s">
        <v>166</v>
      </c>
      <c r="D23" s="7">
        <v>2950</v>
      </c>
      <c r="E23" s="7">
        <v>23</v>
      </c>
      <c r="F23" s="8" t="s">
        <v>187</v>
      </c>
      <c r="G23" s="8" t="s">
        <v>187</v>
      </c>
      <c r="H23" s="8" t="s">
        <v>187</v>
      </c>
      <c r="I23" s="8" t="s">
        <v>187</v>
      </c>
      <c r="J23" s="8" t="s">
        <v>187</v>
      </c>
    </row>
    <row r="24" spans="1:10" ht="13.5">
      <c r="A24" s="7" t="s">
        <v>198</v>
      </c>
      <c r="B24" s="5" t="s">
        <v>179</v>
      </c>
      <c r="C24" s="7" t="s">
        <v>168</v>
      </c>
      <c r="D24" s="7">
        <v>6640</v>
      </c>
      <c r="E24" s="7">
        <v>51</v>
      </c>
      <c r="F24" s="8" t="s">
        <v>187</v>
      </c>
      <c r="G24" s="8" t="s">
        <v>187</v>
      </c>
      <c r="H24" s="9" t="s">
        <v>186</v>
      </c>
      <c r="I24" s="8" t="s">
        <v>187</v>
      </c>
      <c r="J24" s="8" t="s">
        <v>187</v>
      </c>
    </row>
    <row r="25" spans="1:10" ht="13.5">
      <c r="A25" s="7" t="s">
        <v>199</v>
      </c>
      <c r="B25" s="5" t="s">
        <v>179</v>
      </c>
      <c r="C25" s="7" t="s">
        <v>167</v>
      </c>
      <c r="D25" s="7">
        <v>2210</v>
      </c>
      <c r="E25" s="7">
        <v>17</v>
      </c>
      <c r="F25" s="8" t="s">
        <v>187</v>
      </c>
      <c r="G25" s="8" t="s">
        <v>187</v>
      </c>
      <c r="H25" s="8" t="s">
        <v>187</v>
      </c>
      <c r="I25" s="8" t="s">
        <v>187</v>
      </c>
      <c r="J25" s="8" t="s">
        <v>187</v>
      </c>
    </row>
    <row r="26" spans="1:10" ht="13.5">
      <c r="A26" s="7"/>
      <c r="B26" s="7"/>
      <c r="C26" s="7" t="s">
        <v>194</v>
      </c>
      <c r="D26" s="7"/>
      <c r="E26" s="7">
        <f>SUM(E22:E25)</f>
        <v>125</v>
      </c>
      <c r="F26" s="8"/>
      <c r="G26" s="8"/>
      <c r="H26" s="8"/>
      <c r="I26" s="8"/>
      <c r="J26" s="8" t="s">
        <v>187</v>
      </c>
    </row>
    <row r="29" spans="1:10" ht="13.5">
      <c r="A29" s="7" t="s">
        <v>200</v>
      </c>
      <c r="B29" s="7"/>
      <c r="C29" s="7" t="s">
        <v>189</v>
      </c>
      <c r="D29" s="7">
        <f>SUM(D30:D33)</f>
        <v>9990</v>
      </c>
      <c r="E29" s="7">
        <v>102</v>
      </c>
      <c r="F29" s="8" t="s">
        <v>187</v>
      </c>
      <c r="G29" s="8" t="s">
        <v>187</v>
      </c>
      <c r="H29" s="8" t="s">
        <v>187</v>
      </c>
      <c r="I29" s="8" t="s">
        <v>187</v>
      </c>
      <c r="J29" s="8" t="s">
        <v>187</v>
      </c>
    </row>
    <row r="30" spans="1:10" ht="13.5">
      <c r="A30" s="7" t="s">
        <v>201</v>
      </c>
      <c r="B30" s="5" t="s">
        <v>179</v>
      </c>
      <c r="C30" s="7" t="s">
        <v>165</v>
      </c>
      <c r="D30" s="7">
        <v>2610</v>
      </c>
      <c r="E30" s="7">
        <v>28</v>
      </c>
      <c r="F30" s="8" t="s">
        <v>187</v>
      </c>
      <c r="G30" s="8" t="s">
        <v>187</v>
      </c>
      <c r="H30" s="8" t="s">
        <v>187</v>
      </c>
      <c r="I30" s="8" t="s">
        <v>187</v>
      </c>
      <c r="J30" s="8" t="s">
        <v>187</v>
      </c>
    </row>
    <row r="31" spans="1:10" ht="13.5">
      <c r="A31" s="7" t="s">
        <v>202</v>
      </c>
      <c r="B31" s="5" t="s">
        <v>179</v>
      </c>
      <c r="C31" s="7" t="s">
        <v>166</v>
      </c>
      <c r="D31" s="7">
        <v>1850</v>
      </c>
      <c r="E31" s="7">
        <v>18</v>
      </c>
      <c r="F31" s="8" t="s">
        <v>187</v>
      </c>
      <c r="G31" s="8" t="s">
        <v>187</v>
      </c>
      <c r="H31" s="8" t="s">
        <v>187</v>
      </c>
      <c r="I31" s="8" t="s">
        <v>187</v>
      </c>
      <c r="J31" s="8" t="s">
        <v>187</v>
      </c>
    </row>
    <row r="32" spans="1:10" ht="13.5">
      <c r="A32" s="7" t="s">
        <v>203</v>
      </c>
      <c r="B32" s="5" t="s">
        <v>179</v>
      </c>
      <c r="C32" s="7" t="s">
        <v>168</v>
      </c>
      <c r="D32" s="7">
        <v>4150</v>
      </c>
      <c r="E32" s="7">
        <v>41</v>
      </c>
      <c r="F32" s="8" t="s">
        <v>187</v>
      </c>
      <c r="G32" s="8" t="s">
        <v>187</v>
      </c>
      <c r="H32" s="8" t="s">
        <v>187</v>
      </c>
      <c r="I32" s="8" t="s">
        <v>187</v>
      </c>
      <c r="J32" s="8" t="s">
        <v>187</v>
      </c>
    </row>
    <row r="33" spans="1:10" ht="13.5">
      <c r="A33" s="7" t="s">
        <v>204</v>
      </c>
      <c r="B33" s="5" t="s">
        <v>179</v>
      </c>
      <c r="C33" s="7" t="s">
        <v>167</v>
      </c>
      <c r="D33" s="7">
        <v>1380</v>
      </c>
      <c r="E33" s="7">
        <v>14</v>
      </c>
      <c r="F33" s="8" t="s">
        <v>187</v>
      </c>
      <c r="G33" s="8" t="s">
        <v>187</v>
      </c>
      <c r="H33" s="8" t="s">
        <v>187</v>
      </c>
      <c r="I33" s="8" t="s">
        <v>187</v>
      </c>
      <c r="J33" s="8" t="s">
        <v>187</v>
      </c>
    </row>
    <row r="34" spans="1:10" ht="13.5">
      <c r="A34" s="7"/>
      <c r="B34" s="7"/>
      <c r="C34" s="7" t="s">
        <v>194</v>
      </c>
      <c r="D34" s="7"/>
      <c r="E34" s="7">
        <f>SUM(E30:E33)</f>
        <v>101</v>
      </c>
      <c r="F34" s="8"/>
      <c r="G34" s="8"/>
      <c r="H34" s="8"/>
      <c r="I34" s="8"/>
      <c r="J34" s="8"/>
    </row>
    <row r="37" spans="1:10" ht="13.5">
      <c r="A37" s="7" t="s">
        <v>205</v>
      </c>
      <c r="B37" s="7"/>
      <c r="C37" s="7" t="s">
        <v>189</v>
      </c>
      <c r="D37" s="7">
        <f>SUM(D38:D41)</f>
        <v>4000</v>
      </c>
      <c r="E37" s="7">
        <v>78</v>
      </c>
      <c r="F37" s="8" t="s">
        <v>187</v>
      </c>
      <c r="G37" s="8" t="s">
        <v>187</v>
      </c>
      <c r="H37" s="8" t="s">
        <v>187</v>
      </c>
      <c r="I37" s="8" t="s">
        <v>187</v>
      </c>
      <c r="J37" s="8" t="s">
        <v>187</v>
      </c>
    </row>
    <row r="38" spans="1:10" ht="13.5">
      <c r="A38" s="7" t="s">
        <v>206</v>
      </c>
      <c r="B38" s="5" t="s">
        <v>179</v>
      </c>
      <c r="C38" s="7" t="s">
        <v>165</v>
      </c>
      <c r="D38" s="7">
        <v>1050</v>
      </c>
      <c r="E38" s="7">
        <v>21</v>
      </c>
      <c r="F38" s="8" t="s">
        <v>187</v>
      </c>
      <c r="G38" s="8" t="s">
        <v>187</v>
      </c>
      <c r="H38" s="8" t="s">
        <v>187</v>
      </c>
      <c r="I38" s="8" t="s">
        <v>187</v>
      </c>
      <c r="J38" s="8" t="s">
        <v>187</v>
      </c>
    </row>
    <row r="39" spans="1:10" ht="13.5">
      <c r="A39" s="7" t="s">
        <v>207</v>
      </c>
      <c r="B39" s="5" t="s">
        <v>179</v>
      </c>
      <c r="C39" s="7" t="s">
        <v>166</v>
      </c>
      <c r="D39" s="7">
        <v>740</v>
      </c>
      <c r="E39" s="7">
        <v>14</v>
      </c>
      <c r="F39" s="8" t="s">
        <v>187</v>
      </c>
      <c r="G39" s="8" t="s">
        <v>187</v>
      </c>
      <c r="H39" s="8" t="s">
        <v>187</v>
      </c>
      <c r="I39" s="8" t="s">
        <v>187</v>
      </c>
      <c r="J39" s="8" t="s">
        <v>187</v>
      </c>
    </row>
    <row r="40" spans="1:10" ht="13.5">
      <c r="A40" s="7" t="s">
        <v>208</v>
      </c>
      <c r="B40" s="5" t="s">
        <v>179</v>
      </c>
      <c r="C40" s="7" t="s">
        <v>168</v>
      </c>
      <c r="D40" s="7">
        <v>1660</v>
      </c>
      <c r="E40" s="7">
        <v>31</v>
      </c>
      <c r="F40" s="8" t="s">
        <v>187</v>
      </c>
      <c r="G40" s="8" t="s">
        <v>187</v>
      </c>
      <c r="H40" s="8" t="s">
        <v>187</v>
      </c>
      <c r="I40" s="8" t="s">
        <v>187</v>
      </c>
      <c r="J40" s="8" t="s">
        <v>187</v>
      </c>
    </row>
    <row r="41" spans="1:10" ht="13.5">
      <c r="A41" s="7" t="s">
        <v>209</v>
      </c>
      <c r="B41" s="5" t="s">
        <v>179</v>
      </c>
      <c r="C41" s="7" t="s">
        <v>167</v>
      </c>
      <c r="D41" s="7">
        <v>550</v>
      </c>
      <c r="E41" s="7">
        <v>10</v>
      </c>
      <c r="F41" s="8" t="s">
        <v>187</v>
      </c>
      <c r="G41" s="8" t="s">
        <v>187</v>
      </c>
      <c r="H41" s="8" t="s">
        <v>187</v>
      </c>
      <c r="I41" s="8" t="s">
        <v>187</v>
      </c>
      <c r="J41" s="8" t="s">
        <v>187</v>
      </c>
    </row>
    <row r="42" spans="1:10" ht="13.5">
      <c r="A42" s="7"/>
      <c r="B42" s="7"/>
      <c r="C42" s="7" t="s">
        <v>194</v>
      </c>
      <c r="D42" s="7"/>
      <c r="E42" s="7">
        <f>SUM(E38:E41)</f>
        <v>76</v>
      </c>
      <c r="F42" s="8"/>
      <c r="G42" s="8"/>
      <c r="H42" s="8"/>
      <c r="I42" s="8"/>
      <c r="J42" s="8"/>
    </row>
    <row r="45" spans="1:10" ht="13.5">
      <c r="A45" s="7" t="s">
        <v>210</v>
      </c>
      <c r="B45" s="7"/>
      <c r="C45" s="7" t="s">
        <v>189</v>
      </c>
      <c r="D45" s="7">
        <f>SUM(D46:D49)</f>
        <v>1300</v>
      </c>
      <c r="E45" s="7">
        <v>52</v>
      </c>
      <c r="F45" s="8" t="s">
        <v>187</v>
      </c>
      <c r="G45" s="8" t="s">
        <v>187</v>
      </c>
      <c r="H45" s="8" t="s">
        <v>187</v>
      </c>
      <c r="I45" s="8" t="s">
        <v>187</v>
      </c>
      <c r="J45" s="8" t="s">
        <v>187</v>
      </c>
    </row>
    <row r="46" spans="1:10" ht="13.5">
      <c r="A46" s="7" t="s">
        <v>212</v>
      </c>
      <c r="B46" s="5" t="s">
        <v>179</v>
      </c>
      <c r="C46" s="7" t="s">
        <v>165</v>
      </c>
      <c r="D46" s="7">
        <v>340</v>
      </c>
      <c r="E46" s="7">
        <v>12</v>
      </c>
      <c r="F46" s="8" t="s">
        <v>187</v>
      </c>
      <c r="G46" s="8" t="s">
        <v>187</v>
      </c>
      <c r="H46" s="8" t="s">
        <v>187</v>
      </c>
      <c r="I46" s="8" t="s">
        <v>187</v>
      </c>
      <c r="J46" s="8" t="s">
        <v>187</v>
      </c>
    </row>
    <row r="47" spans="1:10" ht="13.5">
      <c r="A47" s="7" t="s">
        <v>213</v>
      </c>
      <c r="B47" s="5" t="s">
        <v>179</v>
      </c>
      <c r="C47" s="7" t="s">
        <v>166</v>
      </c>
      <c r="D47" s="7">
        <v>240</v>
      </c>
      <c r="E47" s="7">
        <v>10</v>
      </c>
      <c r="F47" s="8" t="s">
        <v>187</v>
      </c>
      <c r="G47" s="8" t="s">
        <v>187</v>
      </c>
      <c r="H47" s="8" t="s">
        <v>187</v>
      </c>
      <c r="I47" s="8" t="s">
        <v>187</v>
      </c>
      <c r="J47" s="8" t="s">
        <v>187</v>
      </c>
    </row>
    <row r="48" spans="1:10" ht="13.5">
      <c r="A48" s="7" t="s">
        <v>214</v>
      </c>
      <c r="B48" s="5" t="s">
        <v>179</v>
      </c>
      <c r="C48" s="7" t="s">
        <v>168</v>
      </c>
      <c r="D48" s="7">
        <v>540</v>
      </c>
      <c r="E48" s="7">
        <v>22</v>
      </c>
      <c r="F48" s="8" t="s">
        <v>187</v>
      </c>
      <c r="G48" s="8" t="s">
        <v>187</v>
      </c>
      <c r="H48" s="8" t="s">
        <v>187</v>
      </c>
      <c r="I48" s="8" t="s">
        <v>187</v>
      </c>
      <c r="J48" s="8" t="s">
        <v>187</v>
      </c>
    </row>
    <row r="49" spans="1:10" ht="13.5">
      <c r="A49" s="7" t="s">
        <v>215</v>
      </c>
      <c r="B49" s="5" t="s">
        <v>179</v>
      </c>
      <c r="C49" s="7" t="s">
        <v>167</v>
      </c>
      <c r="D49" s="7">
        <v>180</v>
      </c>
      <c r="E49" s="7">
        <v>7</v>
      </c>
      <c r="F49" s="8" t="s">
        <v>187</v>
      </c>
      <c r="G49" s="8" t="s">
        <v>187</v>
      </c>
      <c r="H49" s="8" t="s">
        <v>187</v>
      </c>
      <c r="I49" s="8" t="s">
        <v>187</v>
      </c>
      <c r="J49" s="8" t="s">
        <v>187</v>
      </c>
    </row>
    <row r="50" spans="1:10" ht="13.5">
      <c r="A50" s="7"/>
      <c r="B50" s="7"/>
      <c r="C50" s="7" t="s">
        <v>194</v>
      </c>
      <c r="D50" s="7"/>
      <c r="E50" s="7">
        <f>SUM(E46:E49)</f>
        <v>51</v>
      </c>
      <c r="F50" s="8"/>
      <c r="G50" s="8"/>
      <c r="H50" s="8"/>
      <c r="I50" s="8"/>
      <c r="J50" s="8"/>
    </row>
    <row r="53" spans="1:10" ht="13.5">
      <c r="A53" s="7" t="s">
        <v>211</v>
      </c>
      <c r="B53" s="7"/>
      <c r="C53" s="7" t="s">
        <v>189</v>
      </c>
      <c r="D53" s="7">
        <f>SUM(D54:D57)</f>
        <v>490</v>
      </c>
      <c r="E53" s="7">
        <v>28</v>
      </c>
      <c r="F53" s="8" t="s">
        <v>187</v>
      </c>
      <c r="G53" s="8" t="s">
        <v>187</v>
      </c>
      <c r="H53" s="8" t="s">
        <v>187</v>
      </c>
      <c r="I53" s="8" t="s">
        <v>187</v>
      </c>
      <c r="J53" s="8" t="s">
        <v>187</v>
      </c>
    </row>
    <row r="54" spans="1:10" ht="13.5">
      <c r="A54" s="7" t="s">
        <v>216</v>
      </c>
      <c r="B54" s="5" t="s">
        <v>179</v>
      </c>
      <c r="C54" s="7" t="s">
        <v>165</v>
      </c>
      <c r="D54" s="7">
        <v>130</v>
      </c>
      <c r="E54" s="7">
        <v>7</v>
      </c>
      <c r="F54" s="8" t="s">
        <v>187</v>
      </c>
      <c r="G54" s="8" t="s">
        <v>187</v>
      </c>
      <c r="H54" s="8" t="s">
        <v>187</v>
      </c>
      <c r="I54" s="8" t="s">
        <v>187</v>
      </c>
      <c r="J54" s="8" t="s">
        <v>187</v>
      </c>
    </row>
    <row r="55" spans="1:10" ht="13.5">
      <c r="A55" s="7" t="s">
        <v>217</v>
      </c>
      <c r="B55" s="5" t="s">
        <v>179</v>
      </c>
      <c r="C55" s="7" t="s">
        <v>166</v>
      </c>
      <c r="D55" s="7">
        <v>90</v>
      </c>
      <c r="E55" s="7">
        <v>5</v>
      </c>
      <c r="F55" s="8" t="s">
        <v>187</v>
      </c>
      <c r="G55" s="8" t="s">
        <v>187</v>
      </c>
      <c r="H55" s="8" t="s">
        <v>187</v>
      </c>
      <c r="I55" s="8" t="s">
        <v>187</v>
      </c>
      <c r="J55" s="8" t="s">
        <v>187</v>
      </c>
    </row>
    <row r="56" spans="1:10" ht="13.5">
      <c r="A56" s="7" t="s">
        <v>218</v>
      </c>
      <c r="B56" s="5" t="s">
        <v>179</v>
      </c>
      <c r="C56" s="7" t="s">
        <v>168</v>
      </c>
      <c r="D56" s="7">
        <v>200</v>
      </c>
      <c r="E56" s="7">
        <v>12</v>
      </c>
      <c r="F56" s="8" t="s">
        <v>187</v>
      </c>
      <c r="G56" s="8" t="s">
        <v>187</v>
      </c>
      <c r="H56" s="8" t="s">
        <v>187</v>
      </c>
      <c r="I56" s="8" t="s">
        <v>187</v>
      </c>
      <c r="J56" s="8" t="s">
        <v>187</v>
      </c>
    </row>
    <row r="57" spans="1:10" ht="13.5">
      <c r="A57" s="7" t="s">
        <v>219</v>
      </c>
      <c r="B57" s="5" t="s">
        <v>179</v>
      </c>
      <c r="C57" s="7" t="s">
        <v>167</v>
      </c>
      <c r="D57" s="7">
        <v>70</v>
      </c>
      <c r="E57" s="7">
        <v>3</v>
      </c>
      <c r="F57" s="8" t="s">
        <v>187</v>
      </c>
      <c r="G57" s="8" t="s">
        <v>187</v>
      </c>
      <c r="H57" s="8" t="s">
        <v>187</v>
      </c>
      <c r="I57" s="8" t="s">
        <v>187</v>
      </c>
      <c r="J57" s="8" t="s">
        <v>187</v>
      </c>
    </row>
    <row r="58" spans="1:10" ht="13.5">
      <c r="A58" s="7"/>
      <c r="B58" s="7"/>
      <c r="C58" s="7" t="s">
        <v>194</v>
      </c>
      <c r="D58" s="7"/>
      <c r="E58" s="7">
        <f>SUM(E54:E57)</f>
        <v>27</v>
      </c>
      <c r="F58" s="8"/>
      <c r="G58" s="8"/>
      <c r="H58" s="8"/>
      <c r="I58" s="8"/>
      <c r="J58" s="8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AA222"/>
  <sheetViews>
    <sheetView workbookViewId="0" topLeftCell="A1">
      <selection activeCell="U220" sqref="U220"/>
    </sheetView>
  </sheetViews>
  <sheetFormatPr defaultColWidth="9.00390625" defaultRowHeight="13.5"/>
  <cols>
    <col min="3" max="3" width="7.00390625" style="0" bestFit="1" customWidth="1"/>
    <col min="4" max="4" width="21.625" style="0" bestFit="1" customWidth="1"/>
    <col min="6" max="6" width="5.25390625" style="0" bestFit="1" customWidth="1"/>
    <col min="7" max="7" width="5.50390625" style="0" bestFit="1" customWidth="1"/>
    <col min="8" max="11" width="5.25390625" style="0" bestFit="1" customWidth="1"/>
    <col min="12" max="12" width="6.375" style="0" bestFit="1" customWidth="1"/>
    <col min="13" max="15" width="6.375" style="0" customWidth="1"/>
    <col min="17" max="18" width="16.25390625" style="0" bestFit="1" customWidth="1"/>
    <col min="19" max="19" width="14.625" style="0" bestFit="1" customWidth="1"/>
    <col min="20" max="22" width="3.50390625" style="0" bestFit="1" customWidth="1"/>
    <col min="24" max="25" width="22.75390625" style="27" bestFit="1" customWidth="1"/>
  </cols>
  <sheetData>
    <row r="5" spans="6:19" ht="13.5">
      <c r="F5" s="10" t="s">
        <v>226</v>
      </c>
      <c r="G5" s="11" t="s">
        <v>227</v>
      </c>
      <c r="H5" s="11" t="s">
        <v>228</v>
      </c>
      <c r="I5" s="11" t="s">
        <v>229</v>
      </c>
      <c r="J5" s="11" t="s">
        <v>230</v>
      </c>
      <c r="K5" s="11" t="s">
        <v>231</v>
      </c>
      <c r="L5" s="11" t="s">
        <v>232</v>
      </c>
      <c r="M5" s="2"/>
      <c r="N5" s="2"/>
      <c r="O5" s="2"/>
      <c r="Q5" s="14" t="s">
        <v>145</v>
      </c>
      <c r="R5" s="8" t="s">
        <v>146</v>
      </c>
      <c r="S5" s="8" t="s">
        <v>245</v>
      </c>
    </row>
    <row r="6" spans="3:19" ht="13.5">
      <c r="C6" t="s">
        <v>221</v>
      </c>
      <c r="D6" t="s">
        <v>220</v>
      </c>
      <c r="F6" s="11" t="s">
        <v>227</v>
      </c>
      <c r="G6" s="13" t="s">
        <v>233</v>
      </c>
      <c r="H6" s="13" t="s">
        <v>234</v>
      </c>
      <c r="I6" s="13" t="s">
        <v>235</v>
      </c>
      <c r="J6" s="13" t="s">
        <v>236</v>
      </c>
      <c r="K6" s="13" t="s">
        <v>237</v>
      </c>
      <c r="L6" s="13" t="s">
        <v>238</v>
      </c>
      <c r="M6" s="26"/>
      <c r="N6" s="26"/>
      <c r="O6" s="26"/>
      <c r="Q6" s="14" t="s">
        <v>145</v>
      </c>
      <c r="R6" s="14" t="s">
        <v>247</v>
      </c>
      <c r="S6" s="8" t="s">
        <v>246</v>
      </c>
    </row>
    <row r="7" spans="2:19" ht="13.5">
      <c r="B7" t="s">
        <v>1</v>
      </c>
      <c r="C7" t="s">
        <v>136</v>
      </c>
      <c r="D7" t="s">
        <v>136</v>
      </c>
      <c r="F7" s="11" t="s">
        <v>228</v>
      </c>
      <c r="G7" s="11"/>
      <c r="H7" s="13" t="s">
        <v>234</v>
      </c>
      <c r="I7" s="12" t="s">
        <v>236</v>
      </c>
      <c r="J7" s="12" t="s">
        <v>238</v>
      </c>
      <c r="K7" s="11" t="s">
        <v>237</v>
      </c>
      <c r="L7" s="13" t="s">
        <v>233</v>
      </c>
      <c r="M7" s="26"/>
      <c r="N7" s="26"/>
      <c r="O7" s="26"/>
      <c r="Q7" s="14" t="s">
        <v>145</v>
      </c>
      <c r="R7" s="8" t="s">
        <v>244</v>
      </c>
      <c r="S7" s="8" t="s">
        <v>245</v>
      </c>
    </row>
    <row r="8" spans="2:19" ht="13.5">
      <c r="B8" t="s">
        <v>2</v>
      </c>
      <c r="C8" t="s">
        <v>136</v>
      </c>
      <c r="D8" t="s">
        <v>223</v>
      </c>
      <c r="F8" s="11" t="s">
        <v>229</v>
      </c>
      <c r="G8" s="11"/>
      <c r="H8" s="11"/>
      <c r="I8" s="13" t="s">
        <v>235</v>
      </c>
      <c r="J8" s="12" t="s">
        <v>237</v>
      </c>
      <c r="K8" s="11" t="s">
        <v>238</v>
      </c>
      <c r="L8" s="13" t="s">
        <v>234</v>
      </c>
      <c r="M8" s="26"/>
      <c r="N8" s="26"/>
      <c r="O8" s="26"/>
      <c r="Q8" s="14" t="s">
        <v>145</v>
      </c>
      <c r="R8" s="9" t="s">
        <v>249</v>
      </c>
      <c r="S8" s="7" t="s">
        <v>86</v>
      </c>
    </row>
    <row r="9" spans="2:19" ht="13.5">
      <c r="B9" t="s">
        <v>3</v>
      </c>
      <c r="C9" t="s">
        <v>136</v>
      </c>
      <c r="D9" t="s">
        <v>222</v>
      </c>
      <c r="F9" s="11" t="s">
        <v>230</v>
      </c>
      <c r="G9" s="11"/>
      <c r="H9" s="11"/>
      <c r="I9" s="11"/>
      <c r="J9" s="13" t="s">
        <v>236</v>
      </c>
      <c r="K9" s="11" t="s">
        <v>233</v>
      </c>
      <c r="L9" s="13" t="s">
        <v>235</v>
      </c>
      <c r="M9" s="26"/>
      <c r="N9" s="26"/>
      <c r="O9" s="26"/>
      <c r="Q9" s="14" t="s">
        <v>145</v>
      </c>
      <c r="R9" s="9" t="s">
        <v>256</v>
      </c>
      <c r="S9" s="7" t="s">
        <v>257</v>
      </c>
    </row>
    <row r="10" spans="2:19" ht="13.5">
      <c r="B10" t="s">
        <v>4</v>
      </c>
      <c r="C10" t="s">
        <v>136</v>
      </c>
      <c r="D10" t="s">
        <v>225</v>
      </c>
      <c r="F10" s="11" t="s">
        <v>231</v>
      </c>
      <c r="G10" s="11"/>
      <c r="H10" s="11"/>
      <c r="I10" s="11"/>
      <c r="J10" s="11"/>
      <c r="K10" s="13" t="s">
        <v>237</v>
      </c>
      <c r="L10" s="11" t="s">
        <v>233</v>
      </c>
      <c r="M10" s="2"/>
      <c r="N10" s="2"/>
      <c r="O10" s="2"/>
      <c r="Q10" s="8" t="s">
        <v>248</v>
      </c>
      <c r="R10" s="7" t="s">
        <v>250</v>
      </c>
      <c r="S10" s="7" t="s">
        <v>55</v>
      </c>
    </row>
    <row r="11" spans="2:19" ht="13.5">
      <c r="B11" t="s">
        <v>5</v>
      </c>
      <c r="C11" t="s">
        <v>136</v>
      </c>
      <c r="D11" t="s">
        <v>223</v>
      </c>
      <c r="F11" s="11" t="s">
        <v>232</v>
      </c>
      <c r="G11" s="11"/>
      <c r="H11" s="11"/>
      <c r="I11" s="11"/>
      <c r="J11" s="11"/>
      <c r="K11" s="11"/>
      <c r="L11" s="13" t="s">
        <v>238</v>
      </c>
      <c r="M11" s="26"/>
      <c r="N11" s="26"/>
      <c r="O11" s="26"/>
      <c r="Q11" s="8" t="s">
        <v>248</v>
      </c>
      <c r="R11" s="8" t="s">
        <v>244</v>
      </c>
      <c r="S11" s="8" t="s">
        <v>251</v>
      </c>
    </row>
    <row r="12" spans="2:19" ht="13.5">
      <c r="B12" t="s">
        <v>6</v>
      </c>
      <c r="C12" t="s">
        <v>136</v>
      </c>
      <c r="D12" t="s">
        <v>222</v>
      </c>
      <c r="Q12" s="19" t="s">
        <v>93</v>
      </c>
      <c r="R12" s="8" t="s">
        <v>255</v>
      </c>
      <c r="S12" s="17" t="s">
        <v>86</v>
      </c>
    </row>
    <row r="13" spans="2:19" ht="13.5">
      <c r="B13" t="s">
        <v>7</v>
      </c>
      <c r="C13" t="s">
        <v>136</v>
      </c>
      <c r="D13" t="s">
        <v>224</v>
      </c>
      <c r="Q13" s="20" t="s">
        <v>94</v>
      </c>
      <c r="R13" s="7" t="s">
        <v>250</v>
      </c>
      <c r="S13" s="7" t="s">
        <v>250</v>
      </c>
    </row>
    <row r="14" spans="2:19" ht="13.5">
      <c r="B14" t="s">
        <v>8</v>
      </c>
      <c r="C14" t="s">
        <v>136</v>
      </c>
      <c r="D14" t="s">
        <v>223</v>
      </c>
      <c r="Q14" s="19" t="s">
        <v>270</v>
      </c>
      <c r="R14" s="7" t="s">
        <v>250</v>
      </c>
      <c r="S14" s="7" t="s">
        <v>257</v>
      </c>
    </row>
    <row r="15" spans="17:19" ht="13.5">
      <c r="Q15" s="19" t="s">
        <v>285</v>
      </c>
      <c r="R15" s="7" t="s">
        <v>250</v>
      </c>
      <c r="S15" s="7" t="s">
        <v>257</v>
      </c>
    </row>
    <row r="16" spans="17:19" ht="13.5">
      <c r="Q16" s="21"/>
      <c r="R16" s="23"/>
      <c r="S16" s="23"/>
    </row>
    <row r="17" spans="6:19" ht="13.5">
      <c r="F17" s="8"/>
      <c r="G17" s="14" t="s">
        <v>227</v>
      </c>
      <c r="H17" s="14" t="s">
        <v>228</v>
      </c>
      <c r="I17" s="14" t="s">
        <v>229</v>
      </c>
      <c r="J17" s="14" t="s">
        <v>230</v>
      </c>
      <c r="K17" s="14" t="s">
        <v>231</v>
      </c>
      <c r="L17" s="14" t="s">
        <v>232</v>
      </c>
      <c r="M17" s="2"/>
      <c r="N17" s="2"/>
      <c r="O17" s="2"/>
      <c r="Q17" s="8" t="s">
        <v>252</v>
      </c>
      <c r="R17" s="14" t="s">
        <v>145</v>
      </c>
      <c r="S17" s="8" t="s">
        <v>253</v>
      </c>
    </row>
    <row r="18" spans="6:19" ht="13.5">
      <c r="F18" s="8" t="s">
        <v>239</v>
      </c>
      <c r="G18" s="15" t="s">
        <v>241</v>
      </c>
      <c r="H18" s="15" t="s">
        <v>243</v>
      </c>
      <c r="I18" s="15" t="s">
        <v>18</v>
      </c>
      <c r="J18" s="15" t="s">
        <v>242</v>
      </c>
      <c r="K18" s="8" t="s">
        <v>241</v>
      </c>
      <c r="L18" s="8" t="s">
        <v>134</v>
      </c>
      <c r="M18" s="16"/>
      <c r="N18" s="16"/>
      <c r="O18" s="16"/>
      <c r="Q18" s="14" t="s">
        <v>284</v>
      </c>
      <c r="R18" s="14" t="s">
        <v>145</v>
      </c>
      <c r="S18" s="20" t="s">
        <v>96</v>
      </c>
    </row>
    <row r="19" spans="6:19" ht="13.5">
      <c r="F19" s="8" t="s">
        <v>240</v>
      </c>
      <c r="G19" s="8" t="s">
        <v>18</v>
      </c>
      <c r="H19" s="8" t="s">
        <v>242</v>
      </c>
      <c r="I19" s="8" t="s">
        <v>241</v>
      </c>
      <c r="J19" s="8" t="s">
        <v>134</v>
      </c>
      <c r="K19" s="8" t="s">
        <v>18</v>
      </c>
      <c r="L19" s="8" t="s">
        <v>242</v>
      </c>
      <c r="M19" s="16"/>
      <c r="N19" s="16"/>
      <c r="O19" s="16"/>
      <c r="Q19" s="20" t="s">
        <v>45</v>
      </c>
      <c r="R19" s="8" t="s">
        <v>269</v>
      </c>
      <c r="S19" s="8" t="s">
        <v>269</v>
      </c>
    </row>
    <row r="20" spans="17:19" ht="13.5">
      <c r="Q20" s="20" t="s">
        <v>273</v>
      </c>
      <c r="R20" s="20" t="s">
        <v>94</v>
      </c>
      <c r="S20" s="20" t="s">
        <v>94</v>
      </c>
    </row>
    <row r="21" spans="17:19" ht="13.5">
      <c r="Q21" s="22" t="s">
        <v>48</v>
      </c>
      <c r="R21" s="8" t="s">
        <v>269</v>
      </c>
      <c r="S21" s="22" t="s">
        <v>270</v>
      </c>
    </row>
    <row r="22" spans="17:25" ht="13.5">
      <c r="Q22" s="22" t="s">
        <v>275</v>
      </c>
      <c r="R22" s="8" t="s">
        <v>269</v>
      </c>
      <c r="S22" s="17" t="s">
        <v>58</v>
      </c>
      <c r="X22" s="27" t="s">
        <v>511</v>
      </c>
      <c r="Y22" s="27" t="s">
        <v>512</v>
      </c>
    </row>
    <row r="23" spans="24:25" ht="13.5">
      <c r="X23" s="27" t="s">
        <v>491</v>
      </c>
      <c r="Y23" s="27" t="s">
        <v>513</v>
      </c>
    </row>
    <row r="24" spans="16:19" ht="13.5">
      <c r="P24" t="s">
        <v>283</v>
      </c>
      <c r="Q24" s="8" t="s">
        <v>254</v>
      </c>
      <c r="R24" s="8" t="s">
        <v>252</v>
      </c>
      <c r="S24" s="20" t="s">
        <v>48</v>
      </c>
    </row>
    <row r="25" spans="16:19" ht="13.5">
      <c r="P25" t="s">
        <v>279</v>
      </c>
      <c r="Q25" s="8" t="s">
        <v>254</v>
      </c>
      <c r="R25" s="18" t="s">
        <v>42</v>
      </c>
      <c r="S25" s="18" t="s">
        <v>43</v>
      </c>
    </row>
    <row r="26" spans="16:25" ht="13.5">
      <c r="P26" t="s">
        <v>282</v>
      </c>
      <c r="Q26" s="8" t="s">
        <v>254</v>
      </c>
      <c r="R26" s="7" t="s">
        <v>47</v>
      </c>
      <c r="S26" s="20" t="s">
        <v>273</v>
      </c>
      <c r="X26" s="27" t="s">
        <v>505</v>
      </c>
      <c r="Y26" s="27" t="s">
        <v>509</v>
      </c>
    </row>
    <row r="27" spans="15:25" ht="13.5">
      <c r="O27" t="s">
        <v>280</v>
      </c>
      <c r="P27" t="s">
        <v>281</v>
      </c>
      <c r="Q27" s="8" t="s">
        <v>268</v>
      </c>
      <c r="R27" s="8" t="s">
        <v>252</v>
      </c>
      <c r="S27" s="20" t="s">
        <v>274</v>
      </c>
      <c r="X27" s="27" t="s">
        <v>491</v>
      </c>
      <c r="Y27" s="27" t="s">
        <v>510</v>
      </c>
    </row>
    <row r="28" spans="17:19" ht="13.5">
      <c r="Q28" s="20" t="s">
        <v>116</v>
      </c>
      <c r="R28" s="20" t="s">
        <v>277</v>
      </c>
      <c r="S28" s="20" t="s">
        <v>94</v>
      </c>
    </row>
    <row r="29" spans="16:25" ht="13.5">
      <c r="P29" t="s">
        <v>279</v>
      </c>
      <c r="Q29" s="20" t="s">
        <v>116</v>
      </c>
      <c r="R29" s="15" t="s">
        <v>44</v>
      </c>
      <c r="S29" s="15" t="s">
        <v>272</v>
      </c>
      <c r="X29" s="27" t="s">
        <v>507</v>
      </c>
      <c r="Y29" s="27" t="s">
        <v>506</v>
      </c>
    </row>
    <row r="30" spans="17:25" ht="13.5">
      <c r="Q30" s="22" t="s">
        <v>271</v>
      </c>
      <c r="R30" s="22" t="s">
        <v>45</v>
      </c>
      <c r="S30" s="20" t="s">
        <v>45</v>
      </c>
      <c r="X30" s="27" t="s">
        <v>491</v>
      </c>
      <c r="Y30" s="27" t="s">
        <v>508</v>
      </c>
    </row>
    <row r="31" spans="17:19" ht="13.5">
      <c r="Q31" s="24"/>
      <c r="R31" s="24"/>
      <c r="S31" s="25"/>
    </row>
    <row r="32" spans="24:25" ht="13.5">
      <c r="X32" s="27" t="s">
        <v>502</v>
      </c>
      <c r="Y32" s="27" t="s">
        <v>501</v>
      </c>
    </row>
    <row r="33" spans="15:25" ht="13.5">
      <c r="O33" t="s">
        <v>279</v>
      </c>
      <c r="P33" t="s">
        <v>264</v>
      </c>
      <c r="Q33" s="8" t="s">
        <v>258</v>
      </c>
      <c r="R33" s="7" t="s">
        <v>108</v>
      </c>
      <c r="S33" s="20" t="s">
        <v>271</v>
      </c>
      <c r="X33" s="27" t="s">
        <v>503</v>
      </c>
      <c r="Y33" s="27" t="s">
        <v>504</v>
      </c>
    </row>
    <row r="34" spans="14:19" ht="13.5">
      <c r="N34" t="s">
        <v>267</v>
      </c>
      <c r="O34" t="s">
        <v>262</v>
      </c>
      <c r="P34" t="s">
        <v>278</v>
      </c>
      <c r="Q34" s="8" t="s">
        <v>259</v>
      </c>
      <c r="R34" s="15" t="s">
        <v>110</v>
      </c>
      <c r="S34" s="20" t="s">
        <v>271</v>
      </c>
    </row>
    <row r="35" spans="14:19" ht="13.5">
      <c r="N35" t="s">
        <v>267</v>
      </c>
      <c r="O35" t="s">
        <v>262</v>
      </c>
      <c r="P35" t="s">
        <v>278</v>
      </c>
      <c r="Q35" s="8" t="s">
        <v>259</v>
      </c>
      <c r="R35" s="20" t="s">
        <v>271</v>
      </c>
      <c r="S35" s="20" t="s">
        <v>271</v>
      </c>
    </row>
    <row r="36" spans="15:25" ht="13.5">
      <c r="O36" t="s">
        <v>266</v>
      </c>
      <c r="P36" t="s">
        <v>263</v>
      </c>
      <c r="Q36" s="8" t="s">
        <v>260</v>
      </c>
      <c r="R36" s="20" t="s">
        <v>116</v>
      </c>
      <c r="S36" s="20" t="s">
        <v>271</v>
      </c>
      <c r="X36" s="27" t="s">
        <v>497</v>
      </c>
      <c r="Y36" s="27" t="s">
        <v>498</v>
      </c>
    </row>
    <row r="37" spans="16:25" ht="13.5">
      <c r="P37" t="s">
        <v>265</v>
      </c>
      <c r="Q37" s="8" t="s">
        <v>261</v>
      </c>
      <c r="R37" s="8" t="s">
        <v>254</v>
      </c>
      <c r="S37" s="20" t="s">
        <v>271</v>
      </c>
      <c r="X37" s="27" t="s">
        <v>499</v>
      </c>
      <c r="Y37" s="27" t="s">
        <v>500</v>
      </c>
    </row>
    <row r="38" spans="17:19" ht="13.5">
      <c r="Q38" s="8" t="s">
        <v>276</v>
      </c>
      <c r="R38" s="8" t="s">
        <v>254</v>
      </c>
      <c r="S38" s="8" t="s">
        <v>254</v>
      </c>
    </row>
    <row r="40" spans="24:25" ht="13.5">
      <c r="X40" s="27" t="s">
        <v>495</v>
      </c>
      <c r="Y40" s="27" t="s">
        <v>489</v>
      </c>
    </row>
    <row r="41" spans="24:25" ht="13.5">
      <c r="X41" s="27" t="s">
        <v>491</v>
      </c>
      <c r="Y41" s="27" t="s">
        <v>496</v>
      </c>
    </row>
    <row r="44" spans="24:25" ht="13.5">
      <c r="X44" s="27" t="s">
        <v>493</v>
      </c>
      <c r="Y44" s="27" t="s">
        <v>489</v>
      </c>
    </row>
    <row r="45" spans="24:25" ht="13.5">
      <c r="X45" s="27" t="s">
        <v>490</v>
      </c>
      <c r="Y45" s="27" t="s">
        <v>494</v>
      </c>
    </row>
    <row r="48" spans="24:25" ht="13.5">
      <c r="X48" s="27" t="s">
        <v>488</v>
      </c>
      <c r="Y48" s="27" t="s">
        <v>489</v>
      </c>
    </row>
    <row r="49" spans="24:25" ht="13.5">
      <c r="X49" s="27" t="s">
        <v>491</v>
      </c>
      <c r="Y49" s="27" t="s">
        <v>492</v>
      </c>
    </row>
    <row r="51" spans="4:25" ht="13.5">
      <c r="D51" t="s">
        <v>286</v>
      </c>
      <c r="X51" s="27" t="s">
        <v>484</v>
      </c>
      <c r="Y51" s="27" t="s">
        <v>485</v>
      </c>
    </row>
    <row r="52" spans="4:25" ht="13.5">
      <c r="D52" t="s">
        <v>287</v>
      </c>
      <c r="X52" s="27" t="s">
        <v>486</v>
      </c>
      <c r="Y52" s="27" t="s">
        <v>487</v>
      </c>
    </row>
    <row r="53" ht="13.5">
      <c r="D53" t="s">
        <v>288</v>
      </c>
    </row>
    <row r="54" ht="13.5">
      <c r="D54" t="s">
        <v>289</v>
      </c>
    </row>
    <row r="55" ht="13.5">
      <c r="D55" t="s">
        <v>290</v>
      </c>
    </row>
    <row r="56" spans="4:25" ht="13.5">
      <c r="D56" t="s">
        <v>291</v>
      </c>
      <c r="X56" s="27" t="s">
        <v>298</v>
      </c>
      <c r="Y56" s="27" t="s">
        <v>299</v>
      </c>
    </row>
    <row r="57" spans="4:25" ht="13.5">
      <c r="D57" t="s">
        <v>292</v>
      </c>
      <c r="X57" s="27" t="s">
        <v>300</v>
      </c>
      <c r="Y57" s="27" t="s">
        <v>301</v>
      </c>
    </row>
    <row r="58" ht="13.5">
      <c r="D58" t="s">
        <v>293</v>
      </c>
    </row>
    <row r="59" spans="4:25" ht="13.5">
      <c r="D59" t="s">
        <v>294</v>
      </c>
      <c r="X59" s="27" t="s">
        <v>302</v>
      </c>
      <c r="Y59" s="27" t="s">
        <v>299</v>
      </c>
    </row>
    <row r="60" spans="4:25" ht="13.5">
      <c r="D60" t="s">
        <v>295</v>
      </c>
      <c r="X60" s="27" t="s">
        <v>303</v>
      </c>
      <c r="Y60" s="27" t="s">
        <v>304</v>
      </c>
    </row>
    <row r="61" ht="13.5">
      <c r="D61" t="s">
        <v>296</v>
      </c>
    </row>
    <row r="62" spans="4:25" ht="13.5">
      <c r="D62" t="s">
        <v>297</v>
      </c>
      <c r="X62" s="27" t="s">
        <v>305</v>
      </c>
      <c r="Y62" s="27" t="s">
        <v>306</v>
      </c>
    </row>
    <row r="63" spans="24:25" ht="13.5">
      <c r="X63" s="27" t="s">
        <v>307</v>
      </c>
      <c r="Y63" s="27" t="s">
        <v>308</v>
      </c>
    </row>
    <row r="65" spans="24:25" ht="13.5">
      <c r="X65" s="27" t="s">
        <v>309</v>
      </c>
      <c r="Y65" s="27" t="s">
        <v>310</v>
      </c>
    </row>
    <row r="66" spans="24:25" ht="13.5">
      <c r="X66" s="27" t="s">
        <v>311</v>
      </c>
      <c r="Y66" s="27" t="s">
        <v>312</v>
      </c>
    </row>
    <row r="69" spans="24:25" ht="13.5">
      <c r="X69" s="27" t="s">
        <v>313</v>
      </c>
      <c r="Y69" s="27" t="s">
        <v>314</v>
      </c>
    </row>
    <row r="70" spans="24:25" ht="13.5">
      <c r="X70" s="27" t="s">
        <v>315</v>
      </c>
      <c r="Y70" s="27" t="s">
        <v>316</v>
      </c>
    </row>
    <row r="72" spans="24:25" ht="13.5">
      <c r="X72" s="27" t="s">
        <v>317</v>
      </c>
      <c r="Y72" s="27" t="s">
        <v>318</v>
      </c>
    </row>
    <row r="73" spans="24:25" ht="13.5">
      <c r="X73" s="27" t="s">
        <v>319</v>
      </c>
      <c r="Y73" s="27" t="s">
        <v>320</v>
      </c>
    </row>
    <row r="75" spans="24:25" ht="13.5">
      <c r="X75" s="27" t="s">
        <v>321</v>
      </c>
      <c r="Y75" s="27" t="s">
        <v>322</v>
      </c>
    </row>
    <row r="76" spans="24:25" ht="13.5">
      <c r="X76" s="27" t="s">
        <v>323</v>
      </c>
      <c r="Y76" s="27" t="s">
        <v>324</v>
      </c>
    </row>
    <row r="78" spans="24:25" ht="13.5">
      <c r="X78" s="27" t="s">
        <v>325</v>
      </c>
      <c r="Y78" s="27" t="s">
        <v>326</v>
      </c>
    </row>
    <row r="79" spans="24:25" ht="13.5">
      <c r="X79" s="27" t="s">
        <v>327</v>
      </c>
      <c r="Y79" s="27" t="s">
        <v>328</v>
      </c>
    </row>
    <row r="81" spans="24:25" ht="13.5">
      <c r="X81" s="27" t="s">
        <v>335</v>
      </c>
      <c r="Y81" s="27" t="s">
        <v>336</v>
      </c>
    </row>
    <row r="82" spans="24:25" ht="13.5">
      <c r="X82" s="27" t="s">
        <v>337</v>
      </c>
      <c r="Y82" s="27" t="s">
        <v>338</v>
      </c>
    </row>
    <row r="84" spans="24:27" ht="13.5">
      <c r="X84" s="27" t="s">
        <v>340</v>
      </c>
      <c r="Y84" s="27" t="s">
        <v>341</v>
      </c>
      <c r="AA84" t="s">
        <v>329</v>
      </c>
    </row>
    <row r="85" spans="24:25" ht="13.5">
      <c r="X85" s="27" t="s">
        <v>342</v>
      </c>
      <c r="Y85" s="27" t="s">
        <v>343</v>
      </c>
    </row>
    <row r="86" ht="13.5">
      <c r="AA86" t="s">
        <v>330</v>
      </c>
    </row>
    <row r="88" spans="24:27" ht="13.5">
      <c r="X88" s="27" t="s">
        <v>339</v>
      </c>
      <c r="Y88" s="27" t="s">
        <v>345</v>
      </c>
      <c r="AA88" t="s">
        <v>331</v>
      </c>
    </row>
    <row r="89" spans="24:25" ht="13.5">
      <c r="X89" s="27" t="s">
        <v>346</v>
      </c>
      <c r="Y89" s="27" t="s">
        <v>347</v>
      </c>
    </row>
    <row r="90" ht="13.5">
      <c r="AA90" t="s">
        <v>332</v>
      </c>
    </row>
    <row r="91" spans="24:25" ht="13.5">
      <c r="X91" s="27" t="s">
        <v>348</v>
      </c>
      <c r="Y91" s="27" t="s">
        <v>349</v>
      </c>
    </row>
    <row r="92" spans="24:27" ht="13.5">
      <c r="X92" s="27" t="s">
        <v>350</v>
      </c>
      <c r="Y92" s="27" t="s">
        <v>351</v>
      </c>
      <c r="AA92" t="s">
        <v>333</v>
      </c>
    </row>
    <row r="94" spans="24:27" ht="13.5">
      <c r="X94" s="27" t="s">
        <v>352</v>
      </c>
      <c r="Y94" s="27" t="s">
        <v>353</v>
      </c>
      <c r="AA94" t="s">
        <v>334</v>
      </c>
    </row>
    <row r="95" spans="24:25" ht="13.5">
      <c r="X95" s="27" t="s">
        <v>354</v>
      </c>
      <c r="Y95" s="27" t="s">
        <v>355</v>
      </c>
    </row>
    <row r="96" ht="13.5">
      <c r="AA96" t="s">
        <v>344</v>
      </c>
    </row>
    <row r="97" spans="24:27" ht="13.5">
      <c r="X97" s="27" t="s">
        <v>356</v>
      </c>
      <c r="Y97" s="27" t="s">
        <v>357</v>
      </c>
      <c r="AA97" t="s">
        <v>360</v>
      </c>
    </row>
    <row r="98" spans="24:25" ht="13.5">
      <c r="X98" s="27" t="s">
        <v>358</v>
      </c>
      <c r="Y98" s="27" t="s">
        <v>359</v>
      </c>
    </row>
    <row r="100" spans="24:25" ht="13.5">
      <c r="X100" s="27" t="s">
        <v>361</v>
      </c>
      <c r="Y100" s="27" t="s">
        <v>362</v>
      </c>
    </row>
    <row r="101" spans="24:25" ht="13.5">
      <c r="X101" s="27" t="s">
        <v>363</v>
      </c>
      <c r="Y101" s="27" t="s">
        <v>364</v>
      </c>
    </row>
    <row r="103" spans="24:25" ht="13.5">
      <c r="X103" s="27" t="s">
        <v>365</v>
      </c>
      <c r="Y103" s="27" t="s">
        <v>366</v>
      </c>
    </row>
    <row r="104" spans="24:25" ht="13.5">
      <c r="X104" s="27" t="s">
        <v>367</v>
      </c>
      <c r="Y104" s="27" t="s">
        <v>368</v>
      </c>
    </row>
    <row r="106" spans="24:25" ht="13.5">
      <c r="X106" s="27" t="s">
        <v>369</v>
      </c>
      <c r="Y106" s="27" t="s">
        <v>370</v>
      </c>
    </row>
    <row r="107" spans="24:25" ht="13.5">
      <c r="X107" s="27" t="s">
        <v>371</v>
      </c>
      <c r="Y107" s="27" t="s">
        <v>372</v>
      </c>
    </row>
    <row r="109" spans="24:25" ht="13.5">
      <c r="X109" s="27" t="s">
        <v>373</v>
      </c>
      <c r="Y109" s="27" t="s">
        <v>374</v>
      </c>
    </row>
    <row r="110" spans="24:25" ht="13.5">
      <c r="X110" s="27" t="s">
        <v>375</v>
      </c>
      <c r="Y110" s="27" t="s">
        <v>376</v>
      </c>
    </row>
    <row r="112" spans="24:25" ht="13.5">
      <c r="X112" s="27" t="s">
        <v>377</v>
      </c>
      <c r="Y112" s="27" t="s">
        <v>378</v>
      </c>
    </row>
    <row r="113" spans="24:25" ht="13.5">
      <c r="X113" s="27" t="s">
        <v>379</v>
      </c>
      <c r="Y113" s="27" t="s">
        <v>380</v>
      </c>
    </row>
    <row r="115" spans="24:25" ht="13.5">
      <c r="X115" s="27" t="s">
        <v>381</v>
      </c>
      <c r="Y115" s="27" t="s">
        <v>382</v>
      </c>
    </row>
    <row r="116" spans="24:25" ht="13.5">
      <c r="X116" s="27" t="s">
        <v>383</v>
      </c>
      <c r="Y116" s="27" t="s">
        <v>384</v>
      </c>
    </row>
    <row r="118" spans="24:25" ht="13.5">
      <c r="X118" s="27" t="s">
        <v>385</v>
      </c>
      <c r="Y118" s="27" t="s">
        <v>386</v>
      </c>
    </row>
    <row r="119" spans="24:25" ht="13.5">
      <c r="X119" s="27" t="s">
        <v>387</v>
      </c>
      <c r="Y119" s="27" t="s">
        <v>388</v>
      </c>
    </row>
    <row r="121" spans="24:25" ht="13.5">
      <c r="X121" s="27" t="s">
        <v>389</v>
      </c>
      <c r="Y121" s="27" t="s">
        <v>390</v>
      </c>
    </row>
    <row r="122" spans="24:25" ht="13.5">
      <c r="X122" s="27" t="s">
        <v>391</v>
      </c>
      <c r="Y122" s="27" t="s">
        <v>392</v>
      </c>
    </row>
    <row r="124" ht="13.5">
      <c r="X124" s="27" t="s">
        <v>393</v>
      </c>
    </row>
    <row r="125" spans="24:25" ht="13.5">
      <c r="X125" s="27" t="s">
        <v>394</v>
      </c>
      <c r="Y125" s="27" t="s">
        <v>395</v>
      </c>
    </row>
    <row r="126" spans="24:25" ht="13.5">
      <c r="X126" s="27" t="s">
        <v>396</v>
      </c>
      <c r="Y126" s="27" t="s">
        <v>397</v>
      </c>
    </row>
    <row r="128" spans="24:25" ht="13.5">
      <c r="X128" s="27" t="s">
        <v>398</v>
      </c>
      <c r="Y128" s="27" t="s">
        <v>399</v>
      </c>
    </row>
    <row r="129" spans="24:25" ht="13.5">
      <c r="X129" s="27" t="s">
        <v>400</v>
      </c>
      <c r="Y129" s="27" t="s">
        <v>401</v>
      </c>
    </row>
    <row r="131" spans="24:25" ht="13.5">
      <c r="X131" s="27" t="s">
        <v>402</v>
      </c>
      <c r="Y131" s="27" t="s">
        <v>403</v>
      </c>
    </row>
    <row r="132" spans="24:25" ht="13.5">
      <c r="X132" s="27" t="s">
        <v>400</v>
      </c>
      <c r="Y132" s="27" t="s">
        <v>404</v>
      </c>
    </row>
    <row r="134" spans="24:25" ht="13.5">
      <c r="X134" s="27" t="s">
        <v>405</v>
      </c>
      <c r="Y134" s="27" t="s">
        <v>406</v>
      </c>
    </row>
    <row r="135" spans="24:25" ht="13.5">
      <c r="X135" s="27" t="s">
        <v>400</v>
      </c>
      <c r="Y135" s="27" t="s">
        <v>407</v>
      </c>
    </row>
    <row r="137" spans="24:25" ht="13.5">
      <c r="X137" s="27" t="s">
        <v>408</v>
      </c>
      <c r="Y137" s="27" t="s">
        <v>409</v>
      </c>
    </row>
    <row r="138" spans="24:25" ht="13.5">
      <c r="X138" s="27" t="s">
        <v>400</v>
      </c>
      <c r="Y138" s="27" t="s">
        <v>410</v>
      </c>
    </row>
    <row r="140" spans="24:25" ht="13.5">
      <c r="X140" s="27" t="s">
        <v>411</v>
      </c>
      <c r="Y140" s="27" t="s">
        <v>412</v>
      </c>
    </row>
    <row r="141" spans="24:25" ht="13.5">
      <c r="X141" s="27" t="s">
        <v>413</v>
      </c>
      <c r="Y141" s="27" t="s">
        <v>414</v>
      </c>
    </row>
    <row r="143" spans="24:25" ht="13.5">
      <c r="X143" s="27" t="s">
        <v>415</v>
      </c>
      <c r="Y143" s="27" t="s">
        <v>416</v>
      </c>
    </row>
    <row r="144" spans="24:25" ht="13.5">
      <c r="X144" s="27" t="s">
        <v>413</v>
      </c>
      <c r="Y144" s="27" t="s">
        <v>417</v>
      </c>
    </row>
    <row r="146" spans="24:25" ht="13.5">
      <c r="X146" s="27" t="s">
        <v>418</v>
      </c>
      <c r="Y146" s="27" t="s">
        <v>421</v>
      </c>
    </row>
    <row r="147" spans="24:25" ht="13.5">
      <c r="X147" s="27" t="s">
        <v>419</v>
      </c>
      <c r="Y147" s="27" t="s">
        <v>420</v>
      </c>
    </row>
    <row r="149" spans="24:25" ht="13.5">
      <c r="X149" s="27" t="s">
        <v>422</v>
      </c>
      <c r="Y149" s="27" t="s">
        <v>423</v>
      </c>
    </row>
    <row r="150" spans="24:25" ht="13.5">
      <c r="X150" s="27" t="s">
        <v>419</v>
      </c>
      <c r="Y150" s="27" t="s">
        <v>424</v>
      </c>
    </row>
    <row r="152" spans="24:25" ht="13.5">
      <c r="X152" s="27" t="s">
        <v>425</v>
      </c>
      <c r="Y152" s="27" t="s">
        <v>426</v>
      </c>
    </row>
    <row r="153" spans="24:25" ht="13.5">
      <c r="X153" s="27" t="s">
        <v>419</v>
      </c>
      <c r="Y153" s="27" t="s">
        <v>427</v>
      </c>
    </row>
    <row r="155" spans="24:25" ht="13.5">
      <c r="X155" s="27" t="s">
        <v>428</v>
      </c>
      <c r="Y155" s="27" t="s">
        <v>429</v>
      </c>
    </row>
    <row r="156" spans="24:25" ht="13.5">
      <c r="X156" s="27" t="s">
        <v>419</v>
      </c>
      <c r="Y156" s="27" t="s">
        <v>430</v>
      </c>
    </row>
    <row r="158" spans="24:25" ht="13.5">
      <c r="X158" s="27" t="s">
        <v>431</v>
      </c>
      <c r="Y158" s="27" t="s">
        <v>432</v>
      </c>
    </row>
    <row r="159" spans="24:25" ht="13.5">
      <c r="X159" s="27" t="s">
        <v>419</v>
      </c>
      <c r="Y159" s="27" t="s">
        <v>433</v>
      </c>
    </row>
    <row r="161" spans="24:25" ht="13.5">
      <c r="X161" s="27" t="s">
        <v>434</v>
      </c>
      <c r="Y161" s="27" t="s">
        <v>435</v>
      </c>
    </row>
    <row r="162" spans="24:25" ht="13.5">
      <c r="X162" s="27" t="s">
        <v>419</v>
      </c>
      <c r="Y162" s="27" t="s">
        <v>436</v>
      </c>
    </row>
    <row r="164" spans="24:25" ht="13.5">
      <c r="X164" s="27" t="s">
        <v>437</v>
      </c>
      <c r="Y164" s="27" t="s">
        <v>438</v>
      </c>
    </row>
    <row r="165" spans="24:25" ht="13.5">
      <c r="X165" s="27" t="s">
        <v>439</v>
      </c>
      <c r="Y165" s="27" t="s">
        <v>440</v>
      </c>
    </row>
    <row r="167" spans="24:25" ht="13.5">
      <c r="X167" s="27" t="s">
        <v>441</v>
      </c>
      <c r="Y167" s="27" t="s">
        <v>442</v>
      </c>
    </row>
    <row r="168" spans="24:25" ht="13.5">
      <c r="X168" s="27" t="s">
        <v>419</v>
      </c>
      <c r="Y168" s="27" t="s">
        <v>443</v>
      </c>
    </row>
    <row r="170" spans="24:25" ht="13.5">
      <c r="X170" s="27" t="s">
        <v>444</v>
      </c>
      <c r="Y170" s="27" t="s">
        <v>445</v>
      </c>
    </row>
    <row r="171" spans="24:25" ht="13.5">
      <c r="X171" s="27" t="s">
        <v>419</v>
      </c>
      <c r="Y171" s="27" t="s">
        <v>446</v>
      </c>
    </row>
    <row r="173" spans="24:25" ht="13.5">
      <c r="X173" s="27" t="s">
        <v>447</v>
      </c>
      <c r="Y173" s="27" t="s">
        <v>448</v>
      </c>
    </row>
    <row r="174" spans="24:25" ht="13.5">
      <c r="X174" s="27" t="s">
        <v>419</v>
      </c>
      <c r="Y174" s="27" t="s">
        <v>449</v>
      </c>
    </row>
    <row r="176" spans="24:25" ht="13.5">
      <c r="X176" s="27" t="s">
        <v>450</v>
      </c>
      <c r="Y176" s="27" t="s">
        <v>451</v>
      </c>
    </row>
    <row r="177" spans="24:25" ht="13.5">
      <c r="X177" s="27" t="s">
        <v>419</v>
      </c>
      <c r="Y177" s="27" t="s">
        <v>452</v>
      </c>
    </row>
    <row r="179" spans="24:25" ht="13.5">
      <c r="X179" s="27" t="s">
        <v>453</v>
      </c>
      <c r="Y179" s="27" t="s">
        <v>454</v>
      </c>
    </row>
    <row r="180" spans="24:25" ht="13.5">
      <c r="X180" s="27" t="s">
        <v>455</v>
      </c>
      <c r="Y180" s="27" t="s">
        <v>456</v>
      </c>
    </row>
    <row r="182" spans="24:25" ht="13.5">
      <c r="X182" s="27" t="s">
        <v>457</v>
      </c>
      <c r="Y182" s="27" t="s">
        <v>458</v>
      </c>
    </row>
    <row r="183" spans="24:25" ht="13.5">
      <c r="X183" s="27" t="s">
        <v>419</v>
      </c>
      <c r="Y183" s="27" t="s">
        <v>459</v>
      </c>
    </row>
    <row r="185" spans="24:25" ht="13.5">
      <c r="X185" s="27" t="s">
        <v>460</v>
      </c>
      <c r="Y185" s="27" t="s">
        <v>461</v>
      </c>
    </row>
    <row r="186" spans="24:25" ht="13.5">
      <c r="X186" s="27" t="s">
        <v>419</v>
      </c>
      <c r="Y186" s="27" t="s">
        <v>462</v>
      </c>
    </row>
    <row r="188" spans="24:25" ht="13.5">
      <c r="X188" s="27" t="s">
        <v>463</v>
      </c>
      <c r="Y188" s="27" t="s">
        <v>464</v>
      </c>
    </row>
    <row r="189" spans="24:25" ht="13.5">
      <c r="X189" s="27" t="s">
        <v>419</v>
      </c>
      <c r="Y189" s="27" t="s">
        <v>465</v>
      </c>
    </row>
    <row r="191" spans="24:25" ht="13.5">
      <c r="X191" s="27" t="s">
        <v>466</v>
      </c>
      <c r="Y191" s="27" t="s">
        <v>467</v>
      </c>
    </row>
    <row r="192" spans="24:25" ht="13.5">
      <c r="X192" s="27" t="s">
        <v>468</v>
      </c>
      <c r="Y192" s="27" t="s">
        <v>469</v>
      </c>
    </row>
    <row r="194" spans="24:25" ht="13.5">
      <c r="X194" s="27" t="s">
        <v>470</v>
      </c>
      <c r="Y194" s="27" t="s">
        <v>471</v>
      </c>
    </row>
    <row r="195" spans="24:25" ht="13.5">
      <c r="X195" s="27" t="s">
        <v>472</v>
      </c>
      <c r="Y195" s="27" t="s">
        <v>473</v>
      </c>
    </row>
    <row r="197" spans="24:25" ht="13.5">
      <c r="X197" s="27" t="s">
        <v>474</v>
      </c>
      <c r="Y197" s="27" t="s">
        <v>475</v>
      </c>
    </row>
    <row r="198" spans="24:25" ht="13.5">
      <c r="X198" s="27" t="s">
        <v>476</v>
      </c>
      <c r="Y198" s="27" t="s">
        <v>477</v>
      </c>
    </row>
    <row r="200" spans="24:25" ht="13.5">
      <c r="X200" s="27" t="s">
        <v>478</v>
      </c>
      <c r="Y200" s="27" t="s">
        <v>479</v>
      </c>
    </row>
    <row r="201" spans="24:25" ht="13.5">
      <c r="X201" s="27" t="s">
        <v>476</v>
      </c>
      <c r="Y201" s="27" t="s">
        <v>480</v>
      </c>
    </row>
    <row r="203" spans="24:25" ht="13.5">
      <c r="X203" s="27" t="s">
        <v>481</v>
      </c>
      <c r="Y203" s="27" t="s">
        <v>482</v>
      </c>
    </row>
    <row r="204" spans="24:25" ht="13.5">
      <c r="X204" s="27" t="s">
        <v>476</v>
      </c>
      <c r="Y204" s="27" t="s">
        <v>483</v>
      </c>
    </row>
    <row r="215" spans="24:26" ht="13.5">
      <c r="X215" s="27" t="s">
        <v>514</v>
      </c>
      <c r="Y215" s="28" t="s">
        <v>515</v>
      </c>
      <c r="Z215" s="27" t="s">
        <v>516</v>
      </c>
    </row>
    <row r="217" spans="24:26" ht="13.5">
      <c r="X217" s="27" t="s">
        <v>516</v>
      </c>
      <c r="Y217" s="28" t="s">
        <v>517</v>
      </c>
      <c r="Z217" t="s">
        <v>520</v>
      </c>
    </row>
    <row r="219" spans="24:26" ht="13.5">
      <c r="X219" s="27" t="s">
        <v>516</v>
      </c>
      <c r="Y219" s="28" t="s">
        <v>518</v>
      </c>
      <c r="Z219" t="s">
        <v>519</v>
      </c>
    </row>
    <row r="222" ht="13.5">
      <c r="X222" t="s">
        <v>519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surume</dc:creator>
  <cp:keywords/>
  <dc:description/>
  <cp:lastModifiedBy>surume</cp:lastModifiedBy>
  <dcterms:created xsi:type="dcterms:W3CDTF">2004-10-03T03:36:32Z</dcterms:created>
  <dcterms:modified xsi:type="dcterms:W3CDTF">2004-11-10T04:40:08Z</dcterms:modified>
  <cp:category/>
  <cp:version/>
  <cp:contentType/>
  <cp:contentStatus/>
</cp:coreProperties>
</file>